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1F3AA38-4C8D-4758-9263-6CE89B8D0C83}" xr6:coauthVersionLast="45" xr6:coauthVersionMax="45" xr10:uidLastSave="{00000000-0000-0000-0000-000000000000}"/>
  <bookViews>
    <workbookView xWindow="-21720" yWindow="-120" windowWidth="21840" windowHeight="13740" activeTab="1" xr2:uid="{00000000-000D-0000-FFFF-FFFF00000000}"/>
  </bookViews>
  <sheets>
    <sheet name="Egyenlő Bináris" sheetId="5" r:id="rId1"/>
    <sheet name="VLSM BINÁRIS" sheetId="2" r:id="rId2"/>
    <sheet name="VLSM DECIMÁLI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2" l="1"/>
  <c r="K22" i="2"/>
  <c r="J22" i="2"/>
  <c r="H22" i="2"/>
  <c r="L20" i="2"/>
  <c r="K20" i="2"/>
  <c r="J20" i="2"/>
  <c r="H20" i="2"/>
  <c r="L18" i="2"/>
  <c r="K18" i="2"/>
  <c r="J18" i="2"/>
  <c r="H18" i="2"/>
  <c r="L16" i="2"/>
  <c r="K16" i="2"/>
  <c r="J16" i="2"/>
  <c r="H16" i="2"/>
  <c r="L14" i="2"/>
  <c r="K14" i="2"/>
  <c r="J14" i="2"/>
  <c r="H14" i="2"/>
  <c r="H12" i="2"/>
  <c r="J12" i="2" s="1"/>
  <c r="K12" i="2" s="1"/>
  <c r="L12" i="2" s="1"/>
  <c r="J10" i="2"/>
  <c r="K10" i="2" s="1"/>
  <c r="L10" i="2" s="1"/>
  <c r="H10" i="2"/>
  <c r="J8" i="2"/>
  <c r="K8" i="2" s="1"/>
  <c r="L8" i="2" s="1"/>
  <c r="H8" i="2"/>
  <c r="J6" i="2"/>
  <c r="K6" i="2" s="1"/>
  <c r="L6" i="2" s="1"/>
  <c r="H6" i="2"/>
  <c r="J4" i="2"/>
  <c r="K4" i="2" s="1"/>
  <c r="L4" i="2" s="1"/>
  <c r="H4" i="2"/>
  <c r="J2" i="2"/>
  <c r="K2" i="2" s="1"/>
  <c r="L2" i="2" s="1"/>
  <c r="H2" i="2"/>
  <c r="K4" i="5"/>
  <c r="L4" i="5" s="1"/>
  <c r="K6" i="5"/>
  <c r="L6" i="5"/>
  <c r="K8" i="5"/>
  <c r="L8" i="5" s="1"/>
  <c r="K10" i="5"/>
  <c r="L10" i="5"/>
  <c r="K14" i="5"/>
  <c r="L14" i="5"/>
  <c r="K16" i="5"/>
  <c r="L16" i="5"/>
  <c r="K18" i="5"/>
  <c r="L18" i="5"/>
  <c r="K20" i="5"/>
  <c r="L20" i="5"/>
  <c r="K22" i="5"/>
  <c r="L22" i="5"/>
  <c r="L2" i="5"/>
  <c r="K2" i="5"/>
  <c r="J4" i="5"/>
  <c r="J6" i="5"/>
  <c r="J8" i="5"/>
  <c r="J10" i="5"/>
  <c r="J14" i="5"/>
  <c r="J16" i="5"/>
  <c r="J18" i="5"/>
  <c r="J20" i="5"/>
  <c r="J22" i="5"/>
  <c r="J2" i="5"/>
  <c r="H4" i="5"/>
  <c r="H6" i="5"/>
  <c r="H8" i="5"/>
  <c r="H10" i="5"/>
  <c r="H12" i="5"/>
  <c r="J12" i="5" s="1"/>
  <c r="K12" i="5" s="1"/>
  <c r="L12" i="5" s="1"/>
  <c r="H14" i="5"/>
  <c r="H16" i="5"/>
  <c r="H18" i="5"/>
  <c r="H20" i="5"/>
  <c r="H22" i="5"/>
  <c r="H2" i="5"/>
  <c r="AZ14" i="5"/>
  <c r="AZ16" i="5"/>
  <c r="AZ18" i="5"/>
  <c r="AZ20" i="5"/>
  <c r="AZ22" i="5"/>
  <c r="N14" i="5"/>
  <c r="N15" i="5"/>
  <c r="N16" i="5"/>
  <c r="N17" i="5"/>
  <c r="N18" i="5"/>
  <c r="N19" i="5"/>
  <c r="N20" i="5"/>
  <c r="N21" i="5"/>
  <c r="N22" i="5"/>
  <c r="N23" i="5"/>
  <c r="AY23" i="5"/>
  <c r="BE23" i="5" s="1"/>
  <c r="BD23" i="5" s="1"/>
  <c r="BR24" i="5" s="1"/>
  <c r="BS24" i="5" s="1"/>
  <c r="BT24" i="5" s="1"/>
  <c r="BU24" i="5" s="1"/>
  <c r="BV24" i="5" s="1"/>
  <c r="BW24" i="5" s="1"/>
  <c r="BX24" i="5" s="1"/>
  <c r="BY24" i="5" s="1"/>
  <c r="AX23" i="5"/>
  <c r="AW23" i="5"/>
  <c r="BC23" i="5" s="1"/>
  <c r="BJ24" i="5" s="1"/>
  <c r="BK24" i="5" s="1"/>
  <c r="BL24" i="5" s="1"/>
  <c r="BM24" i="5" s="1"/>
  <c r="BN24" i="5" s="1"/>
  <c r="BO24" i="5" s="1"/>
  <c r="BP24" i="5" s="1"/>
  <c r="BQ24" i="5" s="1"/>
  <c r="AV23" i="5"/>
  <c r="BB23" i="5" s="1"/>
  <c r="BB24" i="5" s="1"/>
  <c r="BC24" i="5" s="1"/>
  <c r="BD24" i="5" s="1"/>
  <c r="BE24" i="5" s="1"/>
  <c r="BF24" i="5" s="1"/>
  <c r="BG24" i="5" s="1"/>
  <c r="BH24" i="5" s="1"/>
  <c r="BI24" i="5" s="1"/>
  <c r="AY22" i="5"/>
  <c r="AX22" i="5"/>
  <c r="AW22" i="5"/>
  <c r="AV22" i="5"/>
  <c r="AT22" i="5"/>
  <c r="AT23" i="5" s="1"/>
  <c r="AS22" i="5"/>
  <c r="AS23" i="5" s="1"/>
  <c r="AR22" i="5"/>
  <c r="AR23" i="5" s="1"/>
  <c r="AQ22" i="5"/>
  <c r="AQ23" i="5" s="1"/>
  <c r="AP22" i="5"/>
  <c r="AP23" i="5" s="1"/>
  <c r="AO22" i="5"/>
  <c r="AO23" i="5" s="1"/>
  <c r="AN22" i="5"/>
  <c r="AN23" i="5" s="1"/>
  <c r="AM22" i="5"/>
  <c r="AM23" i="5" s="1"/>
  <c r="AL22" i="5"/>
  <c r="AL23" i="5" s="1"/>
  <c r="AK22" i="5"/>
  <c r="AK23" i="5" s="1"/>
  <c r="AJ22" i="5"/>
  <c r="AJ23" i="5" s="1"/>
  <c r="AI22" i="5"/>
  <c r="AI23" i="5" s="1"/>
  <c r="AH22" i="5"/>
  <c r="AH23" i="5" s="1"/>
  <c r="AG22" i="5"/>
  <c r="AG23" i="5" s="1"/>
  <c r="AF22" i="5"/>
  <c r="AF23" i="5" s="1"/>
  <c r="AE22" i="5"/>
  <c r="AE23" i="5" s="1"/>
  <c r="AD22" i="5"/>
  <c r="AD23" i="5" s="1"/>
  <c r="AC22" i="5"/>
  <c r="AC23" i="5" s="1"/>
  <c r="AB22" i="5"/>
  <c r="AB23" i="5" s="1"/>
  <c r="AA22" i="5"/>
  <c r="AA23" i="5" s="1"/>
  <c r="Z22" i="5"/>
  <c r="Z23" i="5" s="1"/>
  <c r="Y22" i="5"/>
  <c r="Y23" i="5" s="1"/>
  <c r="X22" i="5"/>
  <c r="X23" i="5" s="1"/>
  <c r="W22" i="5"/>
  <c r="W23" i="5" s="1"/>
  <c r="V22" i="5"/>
  <c r="V23" i="5" s="1"/>
  <c r="U22" i="5"/>
  <c r="U23" i="5" s="1"/>
  <c r="T22" i="5"/>
  <c r="T23" i="5" s="1"/>
  <c r="S22" i="5"/>
  <c r="S23" i="5" s="1"/>
  <c r="R22" i="5"/>
  <c r="R23" i="5" s="1"/>
  <c r="Q22" i="5"/>
  <c r="Q23" i="5" s="1"/>
  <c r="P22" i="5"/>
  <c r="P23" i="5" s="1"/>
  <c r="O22" i="5"/>
  <c r="O23" i="5" s="1"/>
  <c r="AY21" i="5"/>
  <c r="BE21" i="5" s="1"/>
  <c r="AX21" i="5"/>
  <c r="AW21" i="5"/>
  <c r="BC21" i="5" s="1"/>
  <c r="BJ22" i="5" s="1"/>
  <c r="BK22" i="5" s="1"/>
  <c r="BL22" i="5" s="1"/>
  <c r="BM22" i="5" s="1"/>
  <c r="BN22" i="5" s="1"/>
  <c r="BO22" i="5" s="1"/>
  <c r="BP22" i="5" s="1"/>
  <c r="BQ22" i="5" s="1"/>
  <c r="AV21" i="5"/>
  <c r="BB21" i="5" s="1"/>
  <c r="BB22" i="5" s="1"/>
  <c r="BC22" i="5" s="1"/>
  <c r="BD22" i="5" s="1"/>
  <c r="BE22" i="5" s="1"/>
  <c r="BF22" i="5" s="1"/>
  <c r="BG22" i="5" s="1"/>
  <c r="BH22" i="5" s="1"/>
  <c r="BI22" i="5" s="1"/>
  <c r="AY20" i="5"/>
  <c r="AX20" i="5"/>
  <c r="AW20" i="5"/>
  <c r="AV20" i="5"/>
  <c r="AT20" i="5"/>
  <c r="AT21" i="5" s="1"/>
  <c r="AS20" i="5"/>
  <c r="AS21" i="5" s="1"/>
  <c r="AR20" i="5"/>
  <c r="AR21" i="5" s="1"/>
  <c r="AQ20" i="5"/>
  <c r="AQ21" i="5" s="1"/>
  <c r="AP20" i="5"/>
  <c r="AP21" i="5" s="1"/>
  <c r="AO20" i="5"/>
  <c r="AO21" i="5" s="1"/>
  <c r="AN20" i="5"/>
  <c r="AN21" i="5" s="1"/>
  <c r="AM20" i="5"/>
  <c r="AM21" i="5" s="1"/>
  <c r="AL20" i="5"/>
  <c r="AL21" i="5" s="1"/>
  <c r="AK20" i="5"/>
  <c r="AK21" i="5" s="1"/>
  <c r="AJ20" i="5"/>
  <c r="AJ21" i="5" s="1"/>
  <c r="AI20" i="5"/>
  <c r="AI21" i="5" s="1"/>
  <c r="AH20" i="5"/>
  <c r="AH21" i="5" s="1"/>
  <c r="AG20" i="5"/>
  <c r="AG21" i="5" s="1"/>
  <c r="AF20" i="5"/>
  <c r="AF21" i="5" s="1"/>
  <c r="AE20" i="5"/>
  <c r="AE21" i="5" s="1"/>
  <c r="AD20" i="5"/>
  <c r="AD21" i="5" s="1"/>
  <c r="AC20" i="5"/>
  <c r="AC21" i="5" s="1"/>
  <c r="AB20" i="5"/>
  <c r="AB21" i="5" s="1"/>
  <c r="AA20" i="5"/>
  <c r="AA21" i="5" s="1"/>
  <c r="Z20" i="5"/>
  <c r="Z21" i="5" s="1"/>
  <c r="Y20" i="5"/>
  <c r="Y21" i="5" s="1"/>
  <c r="X20" i="5"/>
  <c r="X21" i="5" s="1"/>
  <c r="W20" i="5"/>
  <c r="W21" i="5" s="1"/>
  <c r="V20" i="5"/>
  <c r="V21" i="5" s="1"/>
  <c r="U20" i="5"/>
  <c r="U21" i="5" s="1"/>
  <c r="T20" i="5"/>
  <c r="T21" i="5" s="1"/>
  <c r="S20" i="5"/>
  <c r="S21" i="5" s="1"/>
  <c r="R20" i="5"/>
  <c r="R21" i="5" s="1"/>
  <c r="Q20" i="5"/>
  <c r="Q21" i="5" s="1"/>
  <c r="P20" i="5"/>
  <c r="P21" i="5" s="1"/>
  <c r="O20" i="5"/>
  <c r="O21" i="5" s="1"/>
  <c r="AY19" i="5"/>
  <c r="BE19" i="5" s="1"/>
  <c r="AX19" i="5"/>
  <c r="AW19" i="5"/>
  <c r="BC19" i="5" s="1"/>
  <c r="BJ20" i="5" s="1"/>
  <c r="BK20" i="5" s="1"/>
  <c r="BL20" i="5" s="1"/>
  <c r="BM20" i="5" s="1"/>
  <c r="BN20" i="5" s="1"/>
  <c r="BO20" i="5" s="1"/>
  <c r="BP20" i="5" s="1"/>
  <c r="BQ20" i="5" s="1"/>
  <c r="AV19" i="5"/>
  <c r="BB19" i="5" s="1"/>
  <c r="BB20" i="5" s="1"/>
  <c r="BC20" i="5" s="1"/>
  <c r="BD20" i="5" s="1"/>
  <c r="BE20" i="5" s="1"/>
  <c r="BF20" i="5" s="1"/>
  <c r="BG20" i="5" s="1"/>
  <c r="BH20" i="5" s="1"/>
  <c r="BI20" i="5" s="1"/>
  <c r="AY18" i="5"/>
  <c r="AX18" i="5"/>
  <c r="AW18" i="5"/>
  <c r="AV18" i="5"/>
  <c r="AT18" i="5"/>
  <c r="AT19" i="5" s="1"/>
  <c r="AS18" i="5"/>
  <c r="AS19" i="5" s="1"/>
  <c r="AR18" i="5"/>
  <c r="AR19" i="5" s="1"/>
  <c r="AQ18" i="5"/>
  <c r="AQ19" i="5" s="1"/>
  <c r="AP18" i="5"/>
  <c r="AP19" i="5" s="1"/>
  <c r="AO18" i="5"/>
  <c r="AO19" i="5" s="1"/>
  <c r="AN18" i="5"/>
  <c r="AN19" i="5" s="1"/>
  <c r="AM18" i="5"/>
  <c r="AM19" i="5" s="1"/>
  <c r="AL18" i="5"/>
  <c r="AL19" i="5" s="1"/>
  <c r="AK18" i="5"/>
  <c r="AK19" i="5" s="1"/>
  <c r="AJ18" i="5"/>
  <c r="AJ19" i="5" s="1"/>
  <c r="AI18" i="5"/>
  <c r="AI19" i="5" s="1"/>
  <c r="AH18" i="5"/>
  <c r="AH19" i="5" s="1"/>
  <c r="AG18" i="5"/>
  <c r="AG19" i="5" s="1"/>
  <c r="AF18" i="5"/>
  <c r="AF19" i="5" s="1"/>
  <c r="AE18" i="5"/>
  <c r="AE19" i="5" s="1"/>
  <c r="AD18" i="5"/>
  <c r="AD19" i="5" s="1"/>
  <c r="AC18" i="5"/>
  <c r="AC19" i="5" s="1"/>
  <c r="AB18" i="5"/>
  <c r="AB19" i="5" s="1"/>
  <c r="AA18" i="5"/>
  <c r="AA19" i="5" s="1"/>
  <c r="Z18" i="5"/>
  <c r="Z19" i="5" s="1"/>
  <c r="Y18" i="5"/>
  <c r="Y19" i="5" s="1"/>
  <c r="X18" i="5"/>
  <c r="X19" i="5" s="1"/>
  <c r="W18" i="5"/>
  <c r="W19" i="5" s="1"/>
  <c r="V18" i="5"/>
  <c r="V19" i="5" s="1"/>
  <c r="U18" i="5"/>
  <c r="U19" i="5" s="1"/>
  <c r="T18" i="5"/>
  <c r="T19" i="5" s="1"/>
  <c r="S18" i="5"/>
  <c r="S19" i="5" s="1"/>
  <c r="R18" i="5"/>
  <c r="R19" i="5" s="1"/>
  <c r="Q18" i="5"/>
  <c r="Q19" i="5" s="1"/>
  <c r="P18" i="5"/>
  <c r="P19" i="5" s="1"/>
  <c r="O18" i="5"/>
  <c r="O19" i="5" s="1"/>
  <c r="AY17" i="5"/>
  <c r="BE17" i="5" s="1"/>
  <c r="BD17" i="5" s="1"/>
  <c r="BR18" i="5" s="1"/>
  <c r="BS18" i="5" s="1"/>
  <c r="BT18" i="5" s="1"/>
  <c r="BU18" i="5" s="1"/>
  <c r="BV18" i="5" s="1"/>
  <c r="BW18" i="5" s="1"/>
  <c r="BX18" i="5" s="1"/>
  <c r="BY18" i="5" s="1"/>
  <c r="AX17" i="5"/>
  <c r="AW17" i="5"/>
  <c r="BC17" i="5" s="1"/>
  <c r="BJ18" i="5" s="1"/>
  <c r="BK18" i="5" s="1"/>
  <c r="BL18" i="5" s="1"/>
  <c r="BM18" i="5" s="1"/>
  <c r="BN18" i="5" s="1"/>
  <c r="BO18" i="5" s="1"/>
  <c r="BP18" i="5" s="1"/>
  <c r="BQ18" i="5" s="1"/>
  <c r="AV17" i="5"/>
  <c r="BB17" i="5" s="1"/>
  <c r="BB18" i="5" s="1"/>
  <c r="BC18" i="5" s="1"/>
  <c r="BD18" i="5" s="1"/>
  <c r="BE18" i="5" s="1"/>
  <c r="BF18" i="5" s="1"/>
  <c r="BG18" i="5" s="1"/>
  <c r="BH18" i="5" s="1"/>
  <c r="BI18" i="5" s="1"/>
  <c r="AY16" i="5"/>
  <c r="AX16" i="5"/>
  <c r="AW16" i="5"/>
  <c r="AV16" i="5"/>
  <c r="AT16" i="5"/>
  <c r="AT17" i="5" s="1"/>
  <c r="AS16" i="5"/>
  <c r="AS17" i="5" s="1"/>
  <c r="AR16" i="5"/>
  <c r="AR17" i="5" s="1"/>
  <c r="AQ16" i="5"/>
  <c r="AQ17" i="5" s="1"/>
  <c r="AP16" i="5"/>
  <c r="AP17" i="5" s="1"/>
  <c r="AO16" i="5"/>
  <c r="AO17" i="5" s="1"/>
  <c r="AN16" i="5"/>
  <c r="AN17" i="5" s="1"/>
  <c r="AM16" i="5"/>
  <c r="AM17" i="5" s="1"/>
  <c r="AL16" i="5"/>
  <c r="AL17" i="5" s="1"/>
  <c r="AK16" i="5"/>
  <c r="AK17" i="5" s="1"/>
  <c r="AJ16" i="5"/>
  <c r="AJ17" i="5" s="1"/>
  <c r="AI16" i="5"/>
  <c r="AI17" i="5" s="1"/>
  <c r="AH16" i="5"/>
  <c r="AH17" i="5" s="1"/>
  <c r="AG16" i="5"/>
  <c r="AG17" i="5" s="1"/>
  <c r="AF16" i="5"/>
  <c r="AF17" i="5" s="1"/>
  <c r="AE16" i="5"/>
  <c r="AE17" i="5" s="1"/>
  <c r="AD16" i="5"/>
  <c r="AD17" i="5" s="1"/>
  <c r="AC16" i="5"/>
  <c r="AC17" i="5" s="1"/>
  <c r="AB16" i="5"/>
  <c r="AB17" i="5" s="1"/>
  <c r="AA16" i="5"/>
  <c r="AA17" i="5" s="1"/>
  <c r="Z16" i="5"/>
  <c r="Z17" i="5" s="1"/>
  <c r="Y16" i="5"/>
  <c r="Y17" i="5" s="1"/>
  <c r="X16" i="5"/>
  <c r="X17" i="5" s="1"/>
  <c r="W16" i="5"/>
  <c r="W17" i="5" s="1"/>
  <c r="V16" i="5"/>
  <c r="V17" i="5" s="1"/>
  <c r="U16" i="5"/>
  <c r="U17" i="5" s="1"/>
  <c r="T16" i="5"/>
  <c r="T17" i="5" s="1"/>
  <c r="S16" i="5"/>
  <c r="S17" i="5" s="1"/>
  <c r="R16" i="5"/>
  <c r="R17" i="5" s="1"/>
  <c r="Q16" i="5"/>
  <c r="Q17" i="5" s="1"/>
  <c r="P16" i="5"/>
  <c r="P17" i="5" s="1"/>
  <c r="O16" i="5"/>
  <c r="O17" i="5" s="1"/>
  <c r="AY15" i="5"/>
  <c r="BE15" i="5" s="1"/>
  <c r="AX15" i="5"/>
  <c r="AW15" i="5"/>
  <c r="BC15" i="5" s="1"/>
  <c r="BJ16" i="5" s="1"/>
  <c r="BK16" i="5" s="1"/>
  <c r="BL16" i="5" s="1"/>
  <c r="BM16" i="5" s="1"/>
  <c r="BN16" i="5" s="1"/>
  <c r="BO16" i="5" s="1"/>
  <c r="BP16" i="5" s="1"/>
  <c r="BQ16" i="5" s="1"/>
  <c r="AV15" i="5"/>
  <c r="BB15" i="5" s="1"/>
  <c r="BB16" i="5" s="1"/>
  <c r="BC16" i="5" s="1"/>
  <c r="BD16" i="5" s="1"/>
  <c r="BE16" i="5" s="1"/>
  <c r="BF16" i="5" s="1"/>
  <c r="BG16" i="5" s="1"/>
  <c r="BH16" i="5" s="1"/>
  <c r="BI16" i="5" s="1"/>
  <c r="AY14" i="5"/>
  <c r="AX14" i="5"/>
  <c r="AW14" i="5"/>
  <c r="AV14" i="5"/>
  <c r="AT14" i="5"/>
  <c r="AT15" i="5" s="1"/>
  <c r="AS14" i="5"/>
  <c r="AS15" i="5" s="1"/>
  <c r="AR14" i="5"/>
  <c r="AR15" i="5" s="1"/>
  <c r="AQ14" i="5"/>
  <c r="AQ15" i="5" s="1"/>
  <c r="AP14" i="5"/>
  <c r="AP15" i="5" s="1"/>
  <c r="AO14" i="5"/>
  <c r="AO15" i="5" s="1"/>
  <c r="AN14" i="5"/>
  <c r="AN15" i="5" s="1"/>
  <c r="AM14" i="5"/>
  <c r="AM15" i="5" s="1"/>
  <c r="AL14" i="5"/>
  <c r="AL15" i="5" s="1"/>
  <c r="AK14" i="5"/>
  <c r="AK15" i="5" s="1"/>
  <c r="AJ14" i="5"/>
  <c r="AJ15" i="5" s="1"/>
  <c r="AI14" i="5"/>
  <c r="AI15" i="5" s="1"/>
  <c r="AH14" i="5"/>
  <c r="AH15" i="5" s="1"/>
  <c r="AG14" i="5"/>
  <c r="AG15" i="5" s="1"/>
  <c r="AF14" i="5"/>
  <c r="AF15" i="5" s="1"/>
  <c r="AE14" i="5"/>
  <c r="AE15" i="5" s="1"/>
  <c r="AD14" i="5"/>
  <c r="AD15" i="5" s="1"/>
  <c r="AC14" i="5"/>
  <c r="AC15" i="5" s="1"/>
  <c r="AB14" i="5"/>
  <c r="AB15" i="5" s="1"/>
  <c r="AA14" i="5"/>
  <c r="AA15" i="5" s="1"/>
  <c r="Z14" i="5"/>
  <c r="Z15" i="5" s="1"/>
  <c r="Y14" i="5"/>
  <c r="Y15" i="5" s="1"/>
  <c r="X14" i="5"/>
  <c r="X15" i="5" s="1"/>
  <c r="W14" i="5"/>
  <c r="W15" i="5" s="1"/>
  <c r="V14" i="5"/>
  <c r="V15" i="5" s="1"/>
  <c r="U14" i="5"/>
  <c r="U15" i="5" s="1"/>
  <c r="T14" i="5"/>
  <c r="T15" i="5" s="1"/>
  <c r="S14" i="5"/>
  <c r="S15" i="5" s="1"/>
  <c r="R14" i="5"/>
  <c r="R15" i="5" s="1"/>
  <c r="Q14" i="5"/>
  <c r="Q15" i="5" s="1"/>
  <c r="P14" i="5"/>
  <c r="P15" i="5" s="1"/>
  <c r="O14" i="5"/>
  <c r="O15" i="5" s="1"/>
  <c r="CB2" i="5"/>
  <c r="CA2" i="5"/>
  <c r="AN2" i="5" s="1"/>
  <c r="BZ2" i="5"/>
  <c r="BT2" i="5"/>
  <c r="BS2" i="5"/>
  <c r="AF2" i="5" s="1"/>
  <c r="BR2" i="5"/>
  <c r="BL2" i="5"/>
  <c r="BK2" i="5"/>
  <c r="X2" i="5" s="1"/>
  <c r="BJ2" i="5"/>
  <c r="BD2" i="5"/>
  <c r="BC2" i="5"/>
  <c r="P2" i="5" s="1"/>
  <c r="BB2" i="5"/>
  <c r="AM2" i="5"/>
  <c r="AE2" i="5"/>
  <c r="W2" i="5"/>
  <c r="O2" i="5"/>
  <c r="AT22" i="2"/>
  <c r="AT23" i="2" s="1"/>
  <c r="AS22" i="2"/>
  <c r="AS23" i="2" s="1"/>
  <c r="AR22" i="2"/>
  <c r="AR23" i="2" s="1"/>
  <c r="AQ22" i="2"/>
  <c r="AQ23" i="2" s="1"/>
  <c r="AP22" i="2"/>
  <c r="AP23" i="2" s="1"/>
  <c r="AO22" i="2"/>
  <c r="AO23" i="2" s="1"/>
  <c r="AN22" i="2"/>
  <c r="AN23" i="2" s="1"/>
  <c r="AM22" i="2"/>
  <c r="AM23" i="2" s="1"/>
  <c r="AL22" i="2"/>
  <c r="AL23" i="2" s="1"/>
  <c r="AK22" i="2"/>
  <c r="AK23" i="2" s="1"/>
  <c r="AJ22" i="2"/>
  <c r="AJ23" i="2" s="1"/>
  <c r="AI22" i="2"/>
  <c r="AI23" i="2" s="1"/>
  <c r="AH22" i="2"/>
  <c r="AH23" i="2" s="1"/>
  <c r="AG22" i="2"/>
  <c r="AG23" i="2" s="1"/>
  <c r="AF22" i="2"/>
  <c r="AF23" i="2" s="1"/>
  <c r="AE22" i="2"/>
  <c r="AE23" i="2" s="1"/>
  <c r="AD22" i="2"/>
  <c r="AD23" i="2" s="1"/>
  <c r="AC22" i="2"/>
  <c r="AC23" i="2" s="1"/>
  <c r="AB22" i="2"/>
  <c r="AB23" i="2" s="1"/>
  <c r="AA22" i="2"/>
  <c r="AA23" i="2" s="1"/>
  <c r="Z22" i="2"/>
  <c r="Z23" i="2" s="1"/>
  <c r="Y22" i="2"/>
  <c r="Y23" i="2" s="1"/>
  <c r="X22" i="2"/>
  <c r="X23" i="2" s="1"/>
  <c r="W22" i="2"/>
  <c r="W23" i="2" s="1"/>
  <c r="V22" i="2"/>
  <c r="V23" i="2" s="1"/>
  <c r="U22" i="2"/>
  <c r="U23" i="2" s="1"/>
  <c r="T22" i="2"/>
  <c r="T23" i="2" s="1"/>
  <c r="S22" i="2"/>
  <c r="S23" i="2" s="1"/>
  <c r="R22" i="2"/>
  <c r="R23" i="2" s="1"/>
  <c r="Q22" i="2"/>
  <c r="Q23" i="2" s="1"/>
  <c r="P22" i="2"/>
  <c r="P23" i="2" s="1"/>
  <c r="O22" i="2"/>
  <c r="O23" i="2" s="1"/>
  <c r="AT20" i="2"/>
  <c r="AT21" i="2" s="1"/>
  <c r="AS20" i="2"/>
  <c r="AS21" i="2" s="1"/>
  <c r="AR20" i="2"/>
  <c r="AR21" i="2" s="1"/>
  <c r="AQ20" i="2"/>
  <c r="AQ21" i="2" s="1"/>
  <c r="AP20" i="2"/>
  <c r="AP21" i="2" s="1"/>
  <c r="AO20" i="2"/>
  <c r="AO21" i="2" s="1"/>
  <c r="AN20" i="2"/>
  <c r="AN21" i="2" s="1"/>
  <c r="AM20" i="2"/>
  <c r="AM21" i="2" s="1"/>
  <c r="AL20" i="2"/>
  <c r="AL21" i="2" s="1"/>
  <c r="AK20" i="2"/>
  <c r="AK21" i="2" s="1"/>
  <c r="AJ20" i="2"/>
  <c r="AJ21" i="2" s="1"/>
  <c r="AI20" i="2"/>
  <c r="AI21" i="2" s="1"/>
  <c r="AH20" i="2"/>
  <c r="AH21" i="2" s="1"/>
  <c r="AG20" i="2"/>
  <c r="AG21" i="2" s="1"/>
  <c r="AF20" i="2"/>
  <c r="AF21" i="2" s="1"/>
  <c r="AE20" i="2"/>
  <c r="AE21" i="2" s="1"/>
  <c r="AD20" i="2"/>
  <c r="AD21" i="2" s="1"/>
  <c r="AC20" i="2"/>
  <c r="AC21" i="2" s="1"/>
  <c r="AB20" i="2"/>
  <c r="AB21" i="2" s="1"/>
  <c r="AA20" i="2"/>
  <c r="AA21" i="2" s="1"/>
  <c r="Z20" i="2"/>
  <c r="Z21" i="2" s="1"/>
  <c r="Y20" i="2"/>
  <c r="Y21" i="2" s="1"/>
  <c r="X20" i="2"/>
  <c r="X21" i="2" s="1"/>
  <c r="W20" i="2"/>
  <c r="W21" i="2" s="1"/>
  <c r="V20" i="2"/>
  <c r="V21" i="2" s="1"/>
  <c r="U20" i="2"/>
  <c r="U21" i="2" s="1"/>
  <c r="T20" i="2"/>
  <c r="T21" i="2" s="1"/>
  <c r="S20" i="2"/>
  <c r="S21" i="2" s="1"/>
  <c r="R20" i="2"/>
  <c r="R21" i="2" s="1"/>
  <c r="Q20" i="2"/>
  <c r="Q21" i="2" s="1"/>
  <c r="P20" i="2"/>
  <c r="P21" i="2" s="1"/>
  <c r="O20" i="2"/>
  <c r="O21" i="2" s="1"/>
  <c r="AT18" i="2"/>
  <c r="AT19" i="2" s="1"/>
  <c r="AS18" i="2"/>
  <c r="AS19" i="2" s="1"/>
  <c r="AR18" i="2"/>
  <c r="AR19" i="2" s="1"/>
  <c r="AQ18" i="2"/>
  <c r="AQ19" i="2" s="1"/>
  <c r="AP18" i="2"/>
  <c r="AP19" i="2" s="1"/>
  <c r="AO18" i="2"/>
  <c r="AO19" i="2" s="1"/>
  <c r="AN18" i="2"/>
  <c r="AN19" i="2" s="1"/>
  <c r="AM18" i="2"/>
  <c r="AM19" i="2" s="1"/>
  <c r="AL18" i="2"/>
  <c r="AL19" i="2" s="1"/>
  <c r="AK18" i="2"/>
  <c r="AK19" i="2" s="1"/>
  <c r="AJ18" i="2"/>
  <c r="AJ19" i="2" s="1"/>
  <c r="AI18" i="2"/>
  <c r="AI19" i="2" s="1"/>
  <c r="AH18" i="2"/>
  <c r="AH19" i="2" s="1"/>
  <c r="AG18" i="2"/>
  <c r="AG19" i="2" s="1"/>
  <c r="AF18" i="2"/>
  <c r="AF19" i="2" s="1"/>
  <c r="AE18" i="2"/>
  <c r="AE19" i="2" s="1"/>
  <c r="AD18" i="2"/>
  <c r="AD19" i="2" s="1"/>
  <c r="AC18" i="2"/>
  <c r="AC19" i="2" s="1"/>
  <c r="AB18" i="2"/>
  <c r="AB19" i="2" s="1"/>
  <c r="AA18" i="2"/>
  <c r="AA19" i="2" s="1"/>
  <c r="Z18" i="2"/>
  <c r="Z19" i="2" s="1"/>
  <c r="Y18" i="2"/>
  <c r="Y19" i="2" s="1"/>
  <c r="X18" i="2"/>
  <c r="X19" i="2" s="1"/>
  <c r="W18" i="2"/>
  <c r="W19" i="2" s="1"/>
  <c r="V18" i="2"/>
  <c r="V19" i="2" s="1"/>
  <c r="U18" i="2"/>
  <c r="U19" i="2" s="1"/>
  <c r="T18" i="2"/>
  <c r="T19" i="2" s="1"/>
  <c r="S18" i="2"/>
  <c r="S19" i="2" s="1"/>
  <c r="R18" i="2"/>
  <c r="R19" i="2" s="1"/>
  <c r="Q18" i="2"/>
  <c r="Q19" i="2" s="1"/>
  <c r="P18" i="2"/>
  <c r="P19" i="2" s="1"/>
  <c r="O18" i="2"/>
  <c r="O19" i="2" s="1"/>
  <c r="AT16" i="2"/>
  <c r="AT17" i="2" s="1"/>
  <c r="AS16" i="2"/>
  <c r="AS17" i="2" s="1"/>
  <c r="AR16" i="2"/>
  <c r="AR17" i="2" s="1"/>
  <c r="AQ16" i="2"/>
  <c r="AQ17" i="2" s="1"/>
  <c r="AP16" i="2"/>
  <c r="AP17" i="2" s="1"/>
  <c r="AO16" i="2"/>
  <c r="AO17" i="2" s="1"/>
  <c r="AN16" i="2"/>
  <c r="AN17" i="2" s="1"/>
  <c r="AM16" i="2"/>
  <c r="AM17" i="2" s="1"/>
  <c r="AL16" i="2"/>
  <c r="AL17" i="2" s="1"/>
  <c r="AK16" i="2"/>
  <c r="AK17" i="2" s="1"/>
  <c r="AJ16" i="2"/>
  <c r="AJ17" i="2" s="1"/>
  <c r="AI16" i="2"/>
  <c r="AI17" i="2" s="1"/>
  <c r="AH16" i="2"/>
  <c r="AH17" i="2" s="1"/>
  <c r="AG16" i="2"/>
  <c r="AG17" i="2" s="1"/>
  <c r="AF16" i="2"/>
  <c r="AF17" i="2" s="1"/>
  <c r="AE16" i="2"/>
  <c r="AE17" i="2" s="1"/>
  <c r="AD16" i="2"/>
  <c r="AD17" i="2" s="1"/>
  <c r="AC16" i="2"/>
  <c r="AC17" i="2" s="1"/>
  <c r="AB16" i="2"/>
  <c r="AB17" i="2" s="1"/>
  <c r="AA16" i="2"/>
  <c r="AA17" i="2" s="1"/>
  <c r="Z16" i="2"/>
  <c r="Z17" i="2" s="1"/>
  <c r="Y16" i="2"/>
  <c r="Y17" i="2" s="1"/>
  <c r="X16" i="2"/>
  <c r="X17" i="2" s="1"/>
  <c r="W16" i="2"/>
  <c r="W17" i="2" s="1"/>
  <c r="V16" i="2"/>
  <c r="V17" i="2" s="1"/>
  <c r="U16" i="2"/>
  <c r="U17" i="2" s="1"/>
  <c r="T16" i="2"/>
  <c r="T17" i="2" s="1"/>
  <c r="S16" i="2"/>
  <c r="S17" i="2" s="1"/>
  <c r="R16" i="2"/>
  <c r="R17" i="2" s="1"/>
  <c r="Q16" i="2"/>
  <c r="Q17" i="2" s="1"/>
  <c r="P16" i="2"/>
  <c r="P17" i="2" s="1"/>
  <c r="O16" i="2"/>
  <c r="O17" i="2" s="1"/>
  <c r="AT14" i="2"/>
  <c r="AT15" i="2" s="1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N15" i="2" s="1"/>
  <c r="AM14" i="2"/>
  <c r="AM15" i="2" s="1"/>
  <c r="AL14" i="2"/>
  <c r="AL15" i="2" s="1"/>
  <c r="AK14" i="2"/>
  <c r="AK15" i="2" s="1"/>
  <c r="AJ14" i="2"/>
  <c r="AJ15" i="2" s="1"/>
  <c r="AI14" i="2"/>
  <c r="AI15" i="2" s="1"/>
  <c r="AH14" i="2"/>
  <c r="AH15" i="2" s="1"/>
  <c r="AG14" i="2"/>
  <c r="AG15" i="2" s="1"/>
  <c r="AF14" i="2"/>
  <c r="AF15" i="2" s="1"/>
  <c r="AE14" i="2"/>
  <c r="AE15" i="2" s="1"/>
  <c r="AD14" i="2"/>
  <c r="AD15" i="2" s="1"/>
  <c r="AC14" i="2"/>
  <c r="AC15" i="2" s="1"/>
  <c r="AB14" i="2"/>
  <c r="AB15" i="2" s="1"/>
  <c r="AA14" i="2"/>
  <c r="AA15" i="2" s="1"/>
  <c r="Z14" i="2"/>
  <c r="Z15" i="2" s="1"/>
  <c r="Y14" i="2"/>
  <c r="Y15" i="2" s="1"/>
  <c r="X14" i="2"/>
  <c r="X15" i="2" s="1"/>
  <c r="W14" i="2"/>
  <c r="W15" i="2" s="1"/>
  <c r="V14" i="2"/>
  <c r="V15" i="2" s="1"/>
  <c r="U14" i="2"/>
  <c r="U15" i="2" s="1"/>
  <c r="T14" i="2"/>
  <c r="T15" i="2" s="1"/>
  <c r="S14" i="2"/>
  <c r="S15" i="2" s="1"/>
  <c r="R14" i="2"/>
  <c r="R15" i="2" s="1"/>
  <c r="Q14" i="2"/>
  <c r="Q15" i="2" s="1"/>
  <c r="P14" i="2"/>
  <c r="P15" i="2" s="1"/>
  <c r="O14" i="2"/>
  <c r="O15" i="2" s="1"/>
  <c r="AY23" i="2"/>
  <c r="BE23" i="2" s="1"/>
  <c r="BZ24" i="2" s="1"/>
  <c r="CA24" i="2" s="1"/>
  <c r="CB24" i="2" s="1"/>
  <c r="CC24" i="2" s="1"/>
  <c r="CD24" i="2" s="1"/>
  <c r="CE24" i="2" s="1"/>
  <c r="CF24" i="2" s="1"/>
  <c r="CG24" i="2" s="1"/>
  <c r="AX23" i="2"/>
  <c r="AW23" i="2"/>
  <c r="AV23" i="2"/>
  <c r="AY22" i="2"/>
  <c r="AX22" i="2"/>
  <c r="AW22" i="2"/>
  <c r="AV22" i="2"/>
  <c r="AY21" i="2"/>
  <c r="BE21" i="2" s="1"/>
  <c r="AX21" i="2"/>
  <c r="AW21" i="2"/>
  <c r="AV21" i="2"/>
  <c r="AY20" i="2"/>
  <c r="AX20" i="2"/>
  <c r="AW20" i="2"/>
  <c r="AV20" i="2"/>
  <c r="AY19" i="2"/>
  <c r="BE19" i="2" s="1"/>
  <c r="AX19" i="2"/>
  <c r="AW19" i="2"/>
  <c r="AV19" i="2"/>
  <c r="AY18" i="2"/>
  <c r="AX18" i="2"/>
  <c r="AW18" i="2"/>
  <c r="AV18" i="2"/>
  <c r="AY17" i="2"/>
  <c r="BE17" i="2" s="1"/>
  <c r="AX17" i="2"/>
  <c r="AW17" i="2"/>
  <c r="AV17" i="2"/>
  <c r="AY16" i="2"/>
  <c r="AX16" i="2"/>
  <c r="AW16" i="2"/>
  <c r="AV16" i="2"/>
  <c r="AT2" i="2"/>
  <c r="AS2" i="2"/>
  <c r="AR2" i="2"/>
  <c r="AQ2" i="2"/>
  <c r="AP2" i="2"/>
  <c r="AO2" i="2"/>
  <c r="AN2" i="2"/>
  <c r="AM2" i="2"/>
  <c r="BZ2" i="2"/>
  <c r="CA2" i="2" s="1"/>
  <c r="CB2" i="2" s="1"/>
  <c r="CC2" i="2" s="1"/>
  <c r="CD2" i="2" s="1"/>
  <c r="CE2" i="2" s="1"/>
  <c r="CF2" i="2" s="1"/>
  <c r="CG2" i="2" s="1"/>
  <c r="BR2" i="2"/>
  <c r="AE2" i="2" s="1"/>
  <c r="BJ2" i="2"/>
  <c r="BK2" i="2" s="1"/>
  <c r="X2" i="2" s="1"/>
  <c r="BB2" i="2"/>
  <c r="BC2" i="2" s="1"/>
  <c r="P2" i="2" s="1"/>
  <c r="BD19" i="2" l="1"/>
  <c r="BZ20" i="2"/>
  <c r="CA20" i="2" s="1"/>
  <c r="CB20" i="2" s="1"/>
  <c r="CC20" i="2" s="1"/>
  <c r="CD20" i="2" s="1"/>
  <c r="CE20" i="2" s="1"/>
  <c r="CF20" i="2" s="1"/>
  <c r="CG20" i="2" s="1"/>
  <c r="BD17" i="2"/>
  <c r="BZ18" i="2"/>
  <c r="CA18" i="2" s="1"/>
  <c r="CB18" i="2" s="1"/>
  <c r="CC18" i="2" s="1"/>
  <c r="CD18" i="2" s="1"/>
  <c r="CE18" i="2" s="1"/>
  <c r="CF18" i="2" s="1"/>
  <c r="CG18" i="2" s="1"/>
  <c r="BZ22" i="2"/>
  <c r="CA22" i="2" s="1"/>
  <c r="CB22" i="2" s="1"/>
  <c r="CC22" i="2" s="1"/>
  <c r="CD22" i="2" s="1"/>
  <c r="CE22" i="2" s="1"/>
  <c r="CF22" i="2" s="1"/>
  <c r="CG22" i="2" s="1"/>
  <c r="BD21" i="2"/>
  <c r="J26" i="5"/>
  <c r="AG2" i="5"/>
  <c r="BU2" i="5"/>
  <c r="Q2" i="5"/>
  <c r="BE2" i="5"/>
  <c r="Y2" i="5"/>
  <c r="BM2" i="5"/>
  <c r="AO2" i="5"/>
  <c r="CC2" i="5"/>
  <c r="BZ20" i="5"/>
  <c r="CA20" i="5" s="1"/>
  <c r="CB20" i="5" s="1"/>
  <c r="CC20" i="5" s="1"/>
  <c r="CD20" i="5" s="1"/>
  <c r="CE20" i="5" s="1"/>
  <c r="CF20" i="5" s="1"/>
  <c r="CG20" i="5" s="1"/>
  <c r="BD19" i="5"/>
  <c r="BR20" i="5" s="1"/>
  <c r="BS20" i="5" s="1"/>
  <c r="BT20" i="5" s="1"/>
  <c r="BU20" i="5" s="1"/>
  <c r="BV20" i="5" s="1"/>
  <c r="BW20" i="5" s="1"/>
  <c r="BX20" i="5" s="1"/>
  <c r="BY20" i="5" s="1"/>
  <c r="BZ16" i="5"/>
  <c r="CA16" i="5" s="1"/>
  <c r="CB16" i="5" s="1"/>
  <c r="CC16" i="5" s="1"/>
  <c r="CD16" i="5" s="1"/>
  <c r="CE16" i="5" s="1"/>
  <c r="CF16" i="5" s="1"/>
  <c r="CG16" i="5" s="1"/>
  <c r="BD15" i="5"/>
  <c r="BR16" i="5" s="1"/>
  <c r="BS16" i="5" s="1"/>
  <c r="BT16" i="5" s="1"/>
  <c r="BU16" i="5" s="1"/>
  <c r="BV16" i="5" s="1"/>
  <c r="BW16" i="5" s="1"/>
  <c r="BX16" i="5" s="1"/>
  <c r="BY16" i="5" s="1"/>
  <c r="BZ18" i="5"/>
  <c r="CA18" i="5" s="1"/>
  <c r="CB18" i="5" s="1"/>
  <c r="CC18" i="5" s="1"/>
  <c r="CD18" i="5" s="1"/>
  <c r="CE18" i="5" s="1"/>
  <c r="CF18" i="5" s="1"/>
  <c r="CG18" i="5" s="1"/>
  <c r="BZ22" i="5"/>
  <c r="CA22" i="5" s="1"/>
  <c r="CB22" i="5" s="1"/>
  <c r="CC22" i="5" s="1"/>
  <c r="CD22" i="5" s="1"/>
  <c r="CE22" i="5" s="1"/>
  <c r="CF22" i="5" s="1"/>
  <c r="CG22" i="5" s="1"/>
  <c r="BD21" i="5"/>
  <c r="BR22" i="5" s="1"/>
  <c r="BS22" i="5" s="1"/>
  <c r="BT22" i="5" s="1"/>
  <c r="BU22" i="5" s="1"/>
  <c r="BV22" i="5" s="1"/>
  <c r="BW22" i="5" s="1"/>
  <c r="BX22" i="5" s="1"/>
  <c r="BY22" i="5" s="1"/>
  <c r="BZ24" i="5"/>
  <c r="CA24" i="5" s="1"/>
  <c r="CB24" i="5" s="1"/>
  <c r="CC24" i="5" s="1"/>
  <c r="CD24" i="5" s="1"/>
  <c r="CE24" i="5" s="1"/>
  <c r="CF24" i="5" s="1"/>
  <c r="CG24" i="5" s="1"/>
  <c r="BD23" i="2"/>
  <c r="W2" i="2"/>
  <c r="O2" i="2"/>
  <c r="AY14" i="2"/>
  <c r="AY2" i="2"/>
  <c r="BS2" i="2"/>
  <c r="AF2" i="2" s="1"/>
  <c r="BL2" i="2"/>
  <c r="Y2" i="2" s="1"/>
  <c r="BD2" i="2"/>
  <c r="Q2" i="2" s="1"/>
  <c r="N16" i="2"/>
  <c r="N17" i="2"/>
  <c r="N18" i="2"/>
  <c r="N19" i="2"/>
  <c r="N20" i="2"/>
  <c r="N21" i="2"/>
  <c r="AZ10" i="5" l="1"/>
  <c r="N5" i="5"/>
  <c r="N12" i="5"/>
  <c r="AZ6" i="5"/>
  <c r="AZ8" i="5"/>
  <c r="AZ12" i="5"/>
  <c r="AZ2" i="5"/>
  <c r="N2" i="5"/>
  <c r="N8" i="5"/>
  <c r="N11" i="5"/>
  <c r="N10" i="5"/>
  <c r="N13" i="5"/>
  <c r="AZ4" i="5"/>
  <c r="N4" i="5"/>
  <c r="N7" i="5"/>
  <c r="N6" i="5"/>
  <c r="N9" i="5"/>
  <c r="N3" i="5"/>
  <c r="AF3" i="5" s="1"/>
  <c r="CD2" i="5"/>
  <c r="AP2" i="5"/>
  <c r="BF2" i="5"/>
  <c r="R2" i="5"/>
  <c r="R3" i="5" s="1"/>
  <c r="BV2" i="5"/>
  <c r="AH2" i="5"/>
  <c r="W3" i="5"/>
  <c r="BN2" i="5"/>
  <c r="Z2" i="5"/>
  <c r="BT2" i="2"/>
  <c r="AG2" i="2" s="1"/>
  <c r="BM2" i="2"/>
  <c r="Z2" i="2" s="1"/>
  <c r="BE2" i="2"/>
  <c r="R2" i="2" s="1"/>
  <c r="N2" i="2"/>
  <c r="Z3" i="5" l="1"/>
  <c r="X3" i="5"/>
  <c r="Q3" i="5"/>
  <c r="AE3" i="5"/>
  <c r="P3" i="5"/>
  <c r="O3" i="5"/>
  <c r="AG3" i="5"/>
  <c r="AN3" i="5"/>
  <c r="AM3" i="5"/>
  <c r="AO3" i="5"/>
  <c r="AP3" i="5"/>
  <c r="Y3" i="5"/>
  <c r="AH3" i="5"/>
  <c r="CE2" i="5"/>
  <c r="AQ2" i="5"/>
  <c r="BO2" i="5"/>
  <c r="AA2" i="5"/>
  <c r="AA3" i="5" s="1"/>
  <c r="BW2" i="5"/>
  <c r="AI2" i="5"/>
  <c r="AI3" i="5" s="1"/>
  <c r="BG2" i="5"/>
  <c r="S2" i="5"/>
  <c r="S3" i="5" s="1"/>
  <c r="N11" i="2"/>
  <c r="N10" i="2"/>
  <c r="BU2" i="2"/>
  <c r="AH2" i="2" s="1"/>
  <c r="BN2" i="2"/>
  <c r="AA2" i="2" s="1"/>
  <c r="BF2" i="2"/>
  <c r="S2" i="2" s="1"/>
  <c r="N8" i="2"/>
  <c r="N9" i="2"/>
  <c r="N6" i="2"/>
  <c r="N7" i="2"/>
  <c r="N3" i="2"/>
  <c r="N4" i="2"/>
  <c r="N5" i="2"/>
  <c r="AZ8" i="2"/>
  <c r="AZ6" i="2"/>
  <c r="AZ10" i="2"/>
  <c r="BB23" i="2"/>
  <c r="BB24" i="2" s="1"/>
  <c r="BC24" i="2" s="1"/>
  <c r="BD24" i="2" s="1"/>
  <c r="BE24" i="2" s="1"/>
  <c r="BF24" i="2" s="1"/>
  <c r="BG24" i="2" s="1"/>
  <c r="BH24" i="2" s="1"/>
  <c r="BI24" i="2" s="1"/>
  <c r="BC23" i="2"/>
  <c r="BJ24" i="2" s="1"/>
  <c r="BK24" i="2" s="1"/>
  <c r="BL24" i="2" s="1"/>
  <c r="BM24" i="2" s="1"/>
  <c r="BN24" i="2" s="1"/>
  <c r="BO24" i="2" s="1"/>
  <c r="BP24" i="2" s="1"/>
  <c r="BQ24" i="2" s="1"/>
  <c r="BR24" i="2"/>
  <c r="BS24" i="2" s="1"/>
  <c r="BT24" i="2" s="1"/>
  <c r="BU24" i="2" s="1"/>
  <c r="BV24" i="2" s="1"/>
  <c r="BW24" i="2" s="1"/>
  <c r="BX24" i="2" s="1"/>
  <c r="BY24" i="2" s="1"/>
  <c r="BB17" i="2"/>
  <c r="BB18" i="2" s="1"/>
  <c r="BC17" i="2"/>
  <c r="BJ18" i="2" s="1"/>
  <c r="BR18" i="2"/>
  <c r="BB19" i="2"/>
  <c r="BB20" i="2" s="1"/>
  <c r="BC20" i="2" s="1"/>
  <c r="BD20" i="2" s="1"/>
  <c r="BE20" i="2" s="1"/>
  <c r="BF20" i="2" s="1"/>
  <c r="BG20" i="2" s="1"/>
  <c r="BH20" i="2" s="1"/>
  <c r="BI20" i="2" s="1"/>
  <c r="BC19" i="2"/>
  <c r="BJ20" i="2" s="1"/>
  <c r="BK20" i="2" s="1"/>
  <c r="BL20" i="2" s="1"/>
  <c r="BM20" i="2" s="1"/>
  <c r="BN20" i="2" s="1"/>
  <c r="BO20" i="2" s="1"/>
  <c r="BP20" i="2" s="1"/>
  <c r="BQ20" i="2" s="1"/>
  <c r="BR20" i="2"/>
  <c r="BS20" i="2" s="1"/>
  <c r="BT20" i="2" s="1"/>
  <c r="BU20" i="2" s="1"/>
  <c r="BV20" i="2" s="1"/>
  <c r="BW20" i="2" s="1"/>
  <c r="BX20" i="2" s="1"/>
  <c r="BY20" i="2" s="1"/>
  <c r="BB21" i="2"/>
  <c r="BB22" i="2" s="1"/>
  <c r="BC22" i="2" s="1"/>
  <c r="BD22" i="2" s="1"/>
  <c r="BE22" i="2" s="1"/>
  <c r="BF22" i="2" s="1"/>
  <c r="BG22" i="2" s="1"/>
  <c r="BH22" i="2" s="1"/>
  <c r="BI22" i="2" s="1"/>
  <c r="BC21" i="2"/>
  <c r="BJ22" i="2" s="1"/>
  <c r="BK22" i="2" s="1"/>
  <c r="BL22" i="2" s="1"/>
  <c r="BM22" i="2" s="1"/>
  <c r="BN22" i="2" s="1"/>
  <c r="BO22" i="2" s="1"/>
  <c r="BP22" i="2" s="1"/>
  <c r="BQ22" i="2" s="1"/>
  <c r="BR22" i="2"/>
  <c r="BS22" i="2" s="1"/>
  <c r="BT22" i="2" s="1"/>
  <c r="BU22" i="2" s="1"/>
  <c r="BV22" i="2" s="1"/>
  <c r="BW22" i="2" s="1"/>
  <c r="BX22" i="2" s="1"/>
  <c r="BY22" i="2" s="1"/>
  <c r="AB2" i="5" l="1"/>
  <c r="BP2" i="5"/>
  <c r="T2" i="5"/>
  <c r="BH2" i="5"/>
  <c r="AJ2" i="5"/>
  <c r="BX2" i="5"/>
  <c r="AQ3" i="5"/>
  <c r="AR2" i="5"/>
  <c r="AR3" i="5" s="1"/>
  <c r="CF2" i="5"/>
  <c r="AF3" i="2"/>
  <c r="AR3" i="2"/>
  <c r="AN3" i="2"/>
  <c r="X3" i="2"/>
  <c r="S3" i="2"/>
  <c r="AT3" i="2"/>
  <c r="W3" i="2"/>
  <c r="AS3" i="2"/>
  <c r="AE3" i="2"/>
  <c r="R3" i="2"/>
  <c r="AH3" i="2"/>
  <c r="AA3" i="2"/>
  <c r="AM3" i="2"/>
  <c r="Q3" i="2"/>
  <c r="AG3" i="2"/>
  <c r="AQ3" i="2"/>
  <c r="P3" i="2"/>
  <c r="Z3" i="2"/>
  <c r="AP3" i="2"/>
  <c r="O3" i="2"/>
  <c r="Y3" i="2"/>
  <c r="AO3" i="2"/>
  <c r="BS18" i="2"/>
  <c r="BK18" i="2"/>
  <c r="BC18" i="2"/>
  <c r="N15" i="2"/>
  <c r="N14" i="2"/>
  <c r="N13" i="2"/>
  <c r="N12" i="2"/>
  <c r="BV2" i="2"/>
  <c r="AI2" i="2" s="1"/>
  <c r="BO2" i="2"/>
  <c r="AB2" i="2" s="1"/>
  <c r="BG2" i="2"/>
  <c r="T2" i="2" s="1"/>
  <c r="N22" i="2"/>
  <c r="N23" i="2"/>
  <c r="AZ18" i="2"/>
  <c r="AZ12" i="2"/>
  <c r="AZ20" i="2"/>
  <c r="AZ22" i="2"/>
  <c r="AZ16" i="2"/>
  <c r="AZ14" i="2"/>
  <c r="C9" i="1"/>
  <c r="E9" i="1" s="1"/>
  <c r="F9" i="1" s="1"/>
  <c r="G9" i="1" s="1"/>
  <c r="O9" i="1" s="1"/>
  <c r="T3" i="5" l="1"/>
  <c r="AS2" i="5"/>
  <c r="AS3" i="5" s="1"/>
  <c r="CG2" i="5"/>
  <c r="AT2" i="5" s="1"/>
  <c r="AT3" i="5" s="1"/>
  <c r="AK2" i="5"/>
  <c r="AK3" i="5" s="1"/>
  <c r="BY2" i="5"/>
  <c r="AL2" i="5" s="1"/>
  <c r="AL3" i="5" s="1"/>
  <c r="AC2" i="5"/>
  <c r="AC3" i="5" s="1"/>
  <c r="BQ2" i="5"/>
  <c r="AD2" i="5" s="1"/>
  <c r="AD3" i="5" s="1"/>
  <c r="AJ3" i="5"/>
  <c r="AX2" i="5"/>
  <c r="AB3" i="5"/>
  <c r="U2" i="5"/>
  <c r="U3" i="5" s="1"/>
  <c r="BI2" i="5"/>
  <c r="V2" i="5" s="1"/>
  <c r="V3" i="5" s="1"/>
  <c r="AI3" i="2"/>
  <c r="AB3" i="2"/>
  <c r="T3" i="2"/>
  <c r="AY15" i="2"/>
  <c r="BE15" i="2" s="1"/>
  <c r="AY3" i="2"/>
  <c r="BE3" i="2" s="1"/>
  <c r="BL18" i="2"/>
  <c r="BT18" i="2"/>
  <c r="BD18" i="2"/>
  <c r="BW2" i="2"/>
  <c r="AJ2" i="2" s="1"/>
  <c r="AJ3" i="2" s="1"/>
  <c r="BP2" i="2"/>
  <c r="AC2" i="2" s="1"/>
  <c r="AC3" i="2" s="1"/>
  <c r="BH2" i="2"/>
  <c r="U2" i="2" s="1"/>
  <c r="U3" i="2" s="1"/>
  <c r="AX3" i="5" l="1"/>
  <c r="BZ16" i="2"/>
  <c r="CA16" i="2" s="1"/>
  <c r="CB16" i="2" s="1"/>
  <c r="CC16" i="2" s="1"/>
  <c r="CD16" i="2" s="1"/>
  <c r="CE16" i="2" s="1"/>
  <c r="CF16" i="2" s="1"/>
  <c r="CG16" i="2" s="1"/>
  <c r="BD15" i="2"/>
  <c r="BZ4" i="2"/>
  <c r="AY3" i="5"/>
  <c r="BE3" i="5" s="1"/>
  <c r="BZ4" i="5" s="1"/>
  <c r="AW3" i="5"/>
  <c r="BC3" i="5" s="1"/>
  <c r="BJ4" i="5" s="1"/>
  <c r="AY2" i="5"/>
  <c r="AV2" i="5"/>
  <c r="AW2" i="5"/>
  <c r="AV3" i="5"/>
  <c r="BB3" i="5" s="1"/>
  <c r="BB4" i="5" s="1"/>
  <c r="AW2" i="2"/>
  <c r="AV2" i="2"/>
  <c r="BM18" i="2"/>
  <c r="BU18" i="2"/>
  <c r="BE18" i="2"/>
  <c r="BX2" i="2"/>
  <c r="AK2" i="2" s="1"/>
  <c r="AK3" i="2" s="1"/>
  <c r="BQ2" i="2"/>
  <c r="AD2" i="2" s="1"/>
  <c r="AD3" i="2" s="1"/>
  <c r="AW3" i="2" s="1"/>
  <c r="BI2" i="2"/>
  <c r="V2" i="2" s="1"/>
  <c r="V3" i="2" s="1"/>
  <c r="AV3" i="2" s="1"/>
  <c r="BB3" i="2" s="1"/>
  <c r="BB4" i="2" s="1"/>
  <c r="O4" i="2" s="1"/>
  <c r="C3" i="1"/>
  <c r="E3" i="1" s="1"/>
  <c r="F3" i="1" s="1"/>
  <c r="G3" i="1" s="1"/>
  <c r="O3" i="1" s="1"/>
  <c r="C4" i="1"/>
  <c r="E4" i="1" s="1"/>
  <c r="F4" i="1" s="1"/>
  <c r="G4" i="1" s="1"/>
  <c r="O4" i="1" s="1"/>
  <c r="C5" i="1"/>
  <c r="E5" i="1" s="1"/>
  <c r="F5" i="1" s="1"/>
  <c r="G5" i="1" s="1"/>
  <c r="O5" i="1" s="1"/>
  <c r="C6" i="1"/>
  <c r="E6" i="1" s="1"/>
  <c r="C7" i="1"/>
  <c r="E7" i="1" s="1"/>
  <c r="F7" i="1" s="1"/>
  <c r="G7" i="1" s="1"/>
  <c r="O7" i="1" s="1"/>
  <c r="C8" i="1"/>
  <c r="E8" i="1" s="1"/>
  <c r="F8" i="1" s="1"/>
  <c r="G8" i="1" s="1"/>
  <c r="O8" i="1" s="1"/>
  <c r="C2" i="1"/>
  <c r="E2" i="1" s="1"/>
  <c r="F2" i="1" s="1"/>
  <c r="G2" i="1" s="1"/>
  <c r="CA4" i="2" l="1"/>
  <c r="AM4" i="2"/>
  <c r="AM5" i="2" s="1"/>
  <c r="BD3" i="5"/>
  <c r="BR4" i="5" s="1"/>
  <c r="BS4" i="5" s="1"/>
  <c r="BC4" i="5"/>
  <c r="O4" i="5"/>
  <c r="BK4" i="5"/>
  <c r="W4" i="5"/>
  <c r="CA4" i="5"/>
  <c r="AM4" i="5"/>
  <c r="O5" i="2"/>
  <c r="BN18" i="2"/>
  <c r="BV18" i="2"/>
  <c r="BF18" i="2"/>
  <c r="BY2" i="2"/>
  <c r="AL2" i="2" s="1"/>
  <c r="AL3" i="2" s="1"/>
  <c r="AX3" i="2" s="1"/>
  <c r="BD3" i="2" s="1"/>
  <c r="BC3" i="2"/>
  <c r="BJ4" i="2" s="1"/>
  <c r="W4" i="2" s="1"/>
  <c r="BC4" i="2"/>
  <c r="P4" i="2" s="1"/>
  <c r="P5" i="2" s="1"/>
  <c r="F6" i="1"/>
  <c r="G6" i="1" s="1"/>
  <c r="O6" i="1" s="1"/>
  <c r="N6" i="1"/>
  <c r="N7" i="1" s="1"/>
  <c r="N8" i="1" s="1"/>
  <c r="N9" i="1" s="1"/>
  <c r="N10" i="1" s="1"/>
  <c r="O2" i="1"/>
  <c r="I3" i="1"/>
  <c r="I2" i="1"/>
  <c r="M3" i="1" s="1"/>
  <c r="I4" i="1"/>
  <c r="I5" i="1"/>
  <c r="AZ2" i="2"/>
  <c r="AZ4" i="2"/>
  <c r="CB4" i="2" l="1"/>
  <c r="AN4" i="2"/>
  <c r="AE4" i="5"/>
  <c r="AE5" i="5" s="1"/>
  <c r="AM5" i="5"/>
  <c r="CB4" i="5"/>
  <c r="AN4" i="5"/>
  <c r="AN5" i="5" s="1"/>
  <c r="BL4" i="5"/>
  <c r="X4" i="5"/>
  <c r="X5" i="5" s="1"/>
  <c r="O5" i="5"/>
  <c r="W5" i="5"/>
  <c r="BT4" i="5"/>
  <c r="AF4" i="5"/>
  <c r="AF5" i="5" s="1"/>
  <c r="BD4" i="5"/>
  <c r="P4" i="5"/>
  <c r="P5" i="5" s="1"/>
  <c r="AX2" i="2"/>
  <c r="W5" i="2"/>
  <c r="BO18" i="2"/>
  <c r="BW18" i="2"/>
  <c r="BG18" i="2"/>
  <c r="BR4" i="2"/>
  <c r="AE4" i="2" s="1"/>
  <c r="BK4" i="2"/>
  <c r="X4" i="2" s="1"/>
  <c r="X5" i="2" s="1"/>
  <c r="BD4" i="2"/>
  <c r="Q4" i="2" s="1"/>
  <c r="Q5" i="2" s="1"/>
  <c r="M4" i="1"/>
  <c r="M5" i="1" s="1"/>
  <c r="M6" i="1"/>
  <c r="M7" i="1" s="1"/>
  <c r="M8" i="1" s="1"/>
  <c r="M9" i="1" s="1"/>
  <c r="M10" i="1" s="1"/>
  <c r="AN5" i="2" l="1"/>
  <c r="CC4" i="2"/>
  <c r="AO4" i="2"/>
  <c r="AO5" i="2" s="1"/>
  <c r="BE4" i="5"/>
  <c r="Q4" i="5"/>
  <c r="Q5" i="5" s="1"/>
  <c r="AO4" i="5"/>
  <c r="AO5" i="5" s="1"/>
  <c r="CC4" i="5"/>
  <c r="AG4" i="5"/>
  <c r="BU4" i="5"/>
  <c r="Y4" i="5"/>
  <c r="BM4" i="5"/>
  <c r="AE5" i="2"/>
  <c r="BP18" i="2"/>
  <c r="BX18" i="2"/>
  <c r="BH18" i="2"/>
  <c r="BS4" i="2"/>
  <c r="AF4" i="2" s="1"/>
  <c r="AF5" i="2" s="1"/>
  <c r="BL4" i="2"/>
  <c r="Y4" i="2" s="1"/>
  <c r="Y5" i="2" s="1"/>
  <c r="BE4" i="2"/>
  <c r="R4" i="2" s="1"/>
  <c r="CD4" i="2" l="1"/>
  <c r="AP4" i="2"/>
  <c r="AP5" i="2" s="1"/>
  <c r="Y5" i="5"/>
  <c r="AH4" i="5"/>
  <c r="AH5" i="5" s="1"/>
  <c r="BV4" i="5"/>
  <c r="AP4" i="5"/>
  <c r="CD4" i="5"/>
  <c r="Z4" i="5"/>
  <c r="Z5" i="5" s="1"/>
  <c r="BN4" i="5"/>
  <c r="AG5" i="5"/>
  <c r="R4" i="5"/>
  <c r="R5" i="5" s="1"/>
  <c r="BF4" i="5"/>
  <c r="R5" i="2"/>
  <c r="BQ18" i="2"/>
  <c r="BY18" i="2"/>
  <c r="BI18" i="2"/>
  <c r="BT4" i="2"/>
  <c r="AG4" i="2" s="1"/>
  <c r="AG5" i="2" s="1"/>
  <c r="BM4" i="2"/>
  <c r="Z4" i="2" s="1"/>
  <c r="BF4" i="2"/>
  <c r="S4" i="2" s="1"/>
  <c r="S5" i="2" s="1"/>
  <c r="CE4" i="2" l="1"/>
  <c r="AQ4" i="2"/>
  <c r="CE4" i="5"/>
  <c r="AQ4" i="5"/>
  <c r="AQ5" i="5" s="1"/>
  <c r="AP5" i="5"/>
  <c r="BG4" i="5"/>
  <c r="S4" i="5"/>
  <c r="S5" i="5" s="1"/>
  <c r="BO4" i="5"/>
  <c r="AA4" i="5"/>
  <c r="AA5" i="5" s="1"/>
  <c r="BW4" i="5"/>
  <c r="AI4" i="5"/>
  <c r="Z5" i="2"/>
  <c r="BU4" i="2"/>
  <c r="AH4" i="2" s="1"/>
  <c r="AH5" i="2" s="1"/>
  <c r="BN4" i="2"/>
  <c r="AA4" i="2" s="1"/>
  <c r="AA5" i="2" s="1"/>
  <c r="BG4" i="2"/>
  <c r="T4" i="2" s="1"/>
  <c r="T5" i="2" s="1"/>
  <c r="AQ5" i="2" l="1"/>
  <c r="CF4" i="2"/>
  <c r="AR4" i="2"/>
  <c r="AR5" i="2" s="1"/>
  <c r="BP4" i="5"/>
  <c r="AB4" i="5"/>
  <c r="AB5" i="5" s="1"/>
  <c r="CF4" i="5"/>
  <c r="AR4" i="5"/>
  <c r="AI5" i="5"/>
  <c r="BX4" i="5"/>
  <c r="AJ4" i="5"/>
  <c r="AJ5" i="5" s="1"/>
  <c r="BH4" i="5"/>
  <c r="T4" i="5"/>
  <c r="T5" i="5" s="1"/>
  <c r="BV4" i="2"/>
  <c r="AI4" i="2" s="1"/>
  <c r="BO4" i="2"/>
  <c r="AB4" i="2" s="1"/>
  <c r="AB5" i="2" s="1"/>
  <c r="BH4" i="2"/>
  <c r="U4" i="2" s="1"/>
  <c r="U5" i="2" s="1"/>
  <c r="CG4" i="2" l="1"/>
  <c r="AT4" i="2" s="1"/>
  <c r="AT5" i="2" s="1"/>
  <c r="AS4" i="2"/>
  <c r="AS5" i="2" s="1"/>
  <c r="AY5" i="2" s="1"/>
  <c r="BE5" i="2" s="1"/>
  <c r="AK4" i="5"/>
  <c r="AK5" i="5" s="1"/>
  <c r="BY4" i="5"/>
  <c r="AL4" i="5" s="1"/>
  <c r="AL5" i="5" s="1"/>
  <c r="CG4" i="5"/>
  <c r="AT4" i="5" s="1"/>
  <c r="AT5" i="5" s="1"/>
  <c r="AS4" i="5"/>
  <c r="AS5" i="5" s="1"/>
  <c r="U4" i="5"/>
  <c r="BI4" i="5"/>
  <c r="V4" i="5" s="1"/>
  <c r="V5" i="5" s="1"/>
  <c r="AR5" i="5"/>
  <c r="BQ4" i="5"/>
  <c r="AD4" i="5" s="1"/>
  <c r="AD5" i="5" s="1"/>
  <c r="AC4" i="5"/>
  <c r="AC5" i="5" s="1"/>
  <c r="AI5" i="2"/>
  <c r="BW4" i="2"/>
  <c r="AJ4" i="2" s="1"/>
  <c r="AJ5" i="2" s="1"/>
  <c r="BP4" i="2"/>
  <c r="AC4" i="2" s="1"/>
  <c r="AC5" i="2" s="1"/>
  <c r="BI4" i="2"/>
  <c r="V4" i="2" s="1"/>
  <c r="V5" i="2" s="1"/>
  <c r="AV5" i="2" s="1"/>
  <c r="BZ6" i="2" l="1"/>
  <c r="AY4" i="2"/>
  <c r="AX5" i="5"/>
  <c r="AY5" i="5"/>
  <c r="BE5" i="5" s="1"/>
  <c r="BZ6" i="5" s="1"/>
  <c r="AW5" i="5"/>
  <c r="BC5" i="5" s="1"/>
  <c r="BJ6" i="5" s="1"/>
  <c r="W6" i="5" s="1"/>
  <c r="AY4" i="5"/>
  <c r="AW4" i="5"/>
  <c r="AX4" i="5"/>
  <c r="U5" i="5"/>
  <c r="AV5" i="5" s="1"/>
  <c r="BB5" i="5" s="1"/>
  <c r="BB6" i="5" s="1"/>
  <c r="AV4" i="5"/>
  <c r="AV4" i="2"/>
  <c r="BX4" i="2"/>
  <c r="AK4" i="2" s="1"/>
  <c r="AK5" i="2" s="1"/>
  <c r="BQ4" i="2"/>
  <c r="AD4" i="2" s="1"/>
  <c r="AD5" i="2" s="1"/>
  <c r="AW5" i="2" s="1"/>
  <c r="BB5" i="2"/>
  <c r="BB6" i="2" s="1"/>
  <c r="O6" i="2" s="1"/>
  <c r="O7" i="2" s="1"/>
  <c r="CA6" i="2" l="1"/>
  <c r="AM6" i="2"/>
  <c r="BD5" i="5"/>
  <c r="BR6" i="5" s="1"/>
  <c r="AE6" i="5" s="1"/>
  <c r="BK6" i="5"/>
  <c r="BL6" i="5" s="1"/>
  <c r="AM6" i="5"/>
  <c r="CA6" i="5"/>
  <c r="O6" i="5"/>
  <c r="BC6" i="5"/>
  <c r="W7" i="5"/>
  <c r="AW4" i="2"/>
  <c r="BY4" i="2"/>
  <c r="AL4" i="2" s="1"/>
  <c r="AL5" i="2" s="1"/>
  <c r="AX5" i="2" s="1"/>
  <c r="BD5" i="2" s="1"/>
  <c r="BC5" i="2"/>
  <c r="BJ6" i="2" s="1"/>
  <c r="W6" i="2" s="1"/>
  <c r="W7" i="2" s="1"/>
  <c r="BC6" i="2"/>
  <c r="P6" i="2" s="1"/>
  <c r="P7" i="2" s="1"/>
  <c r="BS6" i="5" l="1"/>
  <c r="AF6" i="5" s="1"/>
  <c r="AF7" i="5" s="1"/>
  <c r="AM7" i="2"/>
  <c r="CB6" i="2"/>
  <c r="AN6" i="2"/>
  <c r="AN7" i="2" s="1"/>
  <c r="X6" i="5"/>
  <c r="X7" i="5" s="1"/>
  <c r="BD6" i="5"/>
  <c r="P6" i="5"/>
  <c r="P7" i="5" s="1"/>
  <c r="AE7" i="5"/>
  <c r="O7" i="5"/>
  <c r="CB6" i="5"/>
  <c r="AN6" i="5"/>
  <c r="AN7" i="5" s="1"/>
  <c r="BM6" i="5"/>
  <c r="Y6" i="5"/>
  <c r="AM7" i="5"/>
  <c r="AX4" i="2"/>
  <c r="BR6" i="2"/>
  <c r="AE6" i="2" s="1"/>
  <c r="AE7" i="2" s="1"/>
  <c r="BK6" i="2"/>
  <c r="X6" i="2" s="1"/>
  <c r="X7" i="2" s="1"/>
  <c r="BD6" i="2"/>
  <c r="Q6" i="2" s="1"/>
  <c r="Q7" i="2" s="1"/>
  <c r="BT6" i="5" l="1"/>
  <c r="CC6" i="2"/>
  <c r="AO6" i="2"/>
  <c r="AO7" i="2" s="1"/>
  <c r="BE6" i="5"/>
  <c r="Q6" i="5"/>
  <c r="Q7" i="5" s="1"/>
  <c r="Z6" i="5"/>
  <c r="Z7" i="5" s="1"/>
  <c r="BN6" i="5"/>
  <c r="BU6" i="5"/>
  <c r="AG6" i="5"/>
  <c r="Y7" i="5"/>
  <c r="CC6" i="5"/>
  <c r="AO6" i="5"/>
  <c r="BS6" i="2"/>
  <c r="AF6" i="2" s="1"/>
  <c r="AF7" i="2" s="1"/>
  <c r="BL6" i="2"/>
  <c r="Y6" i="2" s="1"/>
  <c r="Y7" i="2" s="1"/>
  <c r="BE6" i="2"/>
  <c r="R6" i="2" s="1"/>
  <c r="R7" i="2" s="1"/>
  <c r="CD6" i="2" l="1"/>
  <c r="AP6" i="2"/>
  <c r="CD6" i="5"/>
  <c r="AP6" i="5"/>
  <c r="AP7" i="5" s="1"/>
  <c r="AH6" i="5"/>
  <c r="AH7" i="5" s="1"/>
  <c r="BV6" i="5"/>
  <c r="R6" i="5"/>
  <c r="R7" i="5" s="1"/>
  <c r="BF6" i="5"/>
  <c r="AA6" i="5"/>
  <c r="AA7" i="5" s="1"/>
  <c r="BO6" i="5"/>
  <c r="AO7" i="5"/>
  <c r="AG7" i="5"/>
  <c r="BT6" i="2"/>
  <c r="AG6" i="2" s="1"/>
  <c r="AG7" i="2" s="1"/>
  <c r="BM6" i="2"/>
  <c r="Z6" i="2" s="1"/>
  <c r="Z7" i="2" s="1"/>
  <c r="BF6" i="2"/>
  <c r="S6" i="2" s="1"/>
  <c r="S7" i="2" s="1"/>
  <c r="AP7" i="2" l="1"/>
  <c r="CE6" i="2"/>
  <c r="AQ6" i="2"/>
  <c r="AQ7" i="2" s="1"/>
  <c r="S6" i="5"/>
  <c r="S7" i="5" s="1"/>
  <c r="BG6" i="5"/>
  <c r="BP6" i="5"/>
  <c r="AB6" i="5"/>
  <c r="AQ6" i="5"/>
  <c r="CE6" i="5"/>
  <c r="AI6" i="5"/>
  <c r="BW6" i="5"/>
  <c r="BU6" i="2"/>
  <c r="AH6" i="2" s="1"/>
  <c r="AH7" i="2" s="1"/>
  <c r="BN6" i="2"/>
  <c r="AA6" i="2" s="1"/>
  <c r="AA7" i="2" s="1"/>
  <c r="BG6" i="2"/>
  <c r="T6" i="2" s="1"/>
  <c r="T7" i="2" s="1"/>
  <c r="CF6" i="2" l="1"/>
  <c r="AR6" i="2"/>
  <c r="AR7" i="2" s="1"/>
  <c r="AQ7" i="5"/>
  <c r="AI7" i="5"/>
  <c r="AB7" i="5"/>
  <c r="BQ6" i="5"/>
  <c r="AD6" i="5" s="1"/>
  <c r="AD7" i="5" s="1"/>
  <c r="AC6" i="5"/>
  <c r="AC7" i="5" s="1"/>
  <c r="BX6" i="5"/>
  <c r="AJ6" i="5"/>
  <c r="AJ7" i="5" s="1"/>
  <c r="AR6" i="5"/>
  <c r="AR7" i="5" s="1"/>
  <c r="CF6" i="5"/>
  <c r="T6" i="5"/>
  <c r="T7" i="5" s="1"/>
  <c r="BH6" i="5"/>
  <c r="BV6" i="2"/>
  <c r="AI6" i="2" s="1"/>
  <c r="AI7" i="2" s="1"/>
  <c r="BO6" i="2"/>
  <c r="AB6" i="2" s="1"/>
  <c r="AB7" i="2" s="1"/>
  <c r="BH6" i="2"/>
  <c r="U6" i="2" s="1"/>
  <c r="U7" i="2" s="1"/>
  <c r="CG6" i="2" l="1"/>
  <c r="AT6" i="2" s="1"/>
  <c r="AT7" i="2" s="1"/>
  <c r="AS6" i="2"/>
  <c r="BI6" i="5"/>
  <c r="V6" i="5" s="1"/>
  <c r="V7" i="5" s="1"/>
  <c r="U6" i="5"/>
  <c r="BY6" i="5"/>
  <c r="AL6" i="5" s="1"/>
  <c r="AL7" i="5" s="1"/>
  <c r="AK6" i="5"/>
  <c r="AK7" i="5" s="1"/>
  <c r="AW6" i="5"/>
  <c r="CG6" i="5"/>
  <c r="AT6" i="5" s="1"/>
  <c r="AT7" i="5" s="1"/>
  <c r="AS6" i="5"/>
  <c r="AS7" i="5" s="1"/>
  <c r="AW7" i="5"/>
  <c r="BC7" i="5" s="1"/>
  <c r="BJ8" i="5" s="1"/>
  <c r="BW6" i="2"/>
  <c r="AJ6" i="2" s="1"/>
  <c r="AJ7" i="2" s="1"/>
  <c r="BP6" i="2"/>
  <c r="AC6" i="2" s="1"/>
  <c r="AC7" i="2" s="1"/>
  <c r="BI6" i="2"/>
  <c r="V6" i="2" s="1"/>
  <c r="V7" i="2" s="1"/>
  <c r="AS7" i="2" l="1"/>
  <c r="AY7" i="2" s="1"/>
  <c r="BE7" i="2" s="1"/>
  <c r="AY6" i="2"/>
  <c r="AX7" i="5"/>
  <c r="AX6" i="5"/>
  <c r="AY7" i="5"/>
  <c r="BE7" i="5" s="1"/>
  <c r="BZ8" i="5" s="1"/>
  <c r="AY6" i="5"/>
  <c r="BK8" i="5"/>
  <c r="W8" i="5"/>
  <c r="U7" i="5"/>
  <c r="AV7" i="5" s="1"/>
  <c r="BB7" i="5" s="1"/>
  <c r="BB8" i="5" s="1"/>
  <c r="AV6" i="5"/>
  <c r="AV7" i="2"/>
  <c r="BB7" i="2" s="1"/>
  <c r="BB8" i="2" s="1"/>
  <c r="O8" i="2" s="1"/>
  <c r="O9" i="2" s="1"/>
  <c r="AV6" i="2"/>
  <c r="BX6" i="2"/>
  <c r="AK6" i="2" s="1"/>
  <c r="AK7" i="2" s="1"/>
  <c r="BQ6" i="2"/>
  <c r="AW7" i="2" l="1"/>
  <c r="AD6" i="2"/>
  <c r="AD7" i="2" s="1"/>
  <c r="BZ8" i="2"/>
  <c r="BD7" i="5"/>
  <c r="BR8" i="5" s="1"/>
  <c r="AE8" i="5" s="1"/>
  <c r="X8" i="5"/>
  <c r="X9" i="5" s="1"/>
  <c r="BL8" i="5"/>
  <c r="BC8" i="5"/>
  <c r="O8" i="5"/>
  <c r="W9" i="5"/>
  <c r="CA8" i="5"/>
  <c r="AM8" i="5"/>
  <c r="AW6" i="2"/>
  <c r="BY6" i="2"/>
  <c r="BC7" i="2"/>
  <c r="BJ8" i="2" s="1"/>
  <c r="W8" i="2" s="1"/>
  <c r="W9" i="2" s="1"/>
  <c r="BC8" i="2"/>
  <c r="P8" i="2" s="1"/>
  <c r="P9" i="2" s="1"/>
  <c r="AM8" i="2" l="1"/>
  <c r="CA8" i="2"/>
  <c r="BS8" i="5"/>
  <c r="AF8" i="5" s="1"/>
  <c r="AF9" i="5" s="1"/>
  <c r="BD8" i="5"/>
  <c r="P8" i="5"/>
  <c r="P9" i="5" s="1"/>
  <c r="O9" i="5"/>
  <c r="AM9" i="5"/>
  <c r="AE9" i="5"/>
  <c r="Y8" i="5"/>
  <c r="BM8" i="5"/>
  <c r="AN8" i="5"/>
  <c r="AN9" i="5" s="1"/>
  <c r="CB8" i="5"/>
  <c r="AL6" i="2"/>
  <c r="AL7" i="2" s="1"/>
  <c r="AX7" i="2" s="1"/>
  <c r="AX6" i="2"/>
  <c r="BK8" i="2"/>
  <c r="X8" i="2" s="1"/>
  <c r="X9" i="2" s="1"/>
  <c r="BD8" i="2"/>
  <c r="Q8" i="2" s="1"/>
  <c r="Q9" i="2" s="1"/>
  <c r="BT8" i="5" l="1"/>
  <c r="BU8" i="5" s="1"/>
  <c r="BD7" i="2"/>
  <c r="BR8" i="2" s="1"/>
  <c r="CB8" i="2"/>
  <c r="AN8" i="2"/>
  <c r="AN9" i="2" s="1"/>
  <c r="AM9" i="2"/>
  <c r="AG8" i="5"/>
  <c r="AG9" i="5" s="1"/>
  <c r="BN8" i="5"/>
  <c r="Z8" i="5"/>
  <c r="Z9" i="5" s="1"/>
  <c r="BE8" i="5"/>
  <c r="Q8" i="5"/>
  <c r="Y9" i="5"/>
  <c r="AO8" i="5"/>
  <c r="AO9" i="5" s="1"/>
  <c r="CC8" i="5"/>
  <c r="BL8" i="2"/>
  <c r="Y8" i="2" s="1"/>
  <c r="Y9" i="2" s="1"/>
  <c r="BE8" i="2"/>
  <c r="R8" i="2" s="1"/>
  <c r="R9" i="2" s="1"/>
  <c r="AE8" i="2" l="1"/>
  <c r="AE9" i="2" s="1"/>
  <c r="BS8" i="2"/>
  <c r="AF8" i="2" s="1"/>
  <c r="AF9" i="2" s="1"/>
  <c r="CC8" i="2"/>
  <c r="AO8" i="2"/>
  <c r="AO9" i="2" s="1"/>
  <c r="BV8" i="5"/>
  <c r="AH8" i="5"/>
  <c r="CD8" i="5"/>
  <c r="AP8" i="5"/>
  <c r="AP9" i="5" s="1"/>
  <c r="Q9" i="5"/>
  <c r="BF8" i="5"/>
  <c r="R8" i="5"/>
  <c r="R9" i="5" s="1"/>
  <c r="BO8" i="5"/>
  <c r="AA8" i="5"/>
  <c r="BT8" i="2"/>
  <c r="AG8" i="2" s="1"/>
  <c r="AG9" i="2" s="1"/>
  <c r="BM8" i="2"/>
  <c r="Z8" i="2" s="1"/>
  <c r="Z9" i="2" s="1"/>
  <c r="BF8" i="2"/>
  <c r="S8" i="2" s="1"/>
  <c r="S9" i="2" s="1"/>
  <c r="CD8" i="2" l="1"/>
  <c r="AP8" i="2"/>
  <c r="AP9" i="2" s="1"/>
  <c r="AH9" i="5"/>
  <c r="AB8" i="5"/>
  <c r="AB9" i="5" s="1"/>
  <c r="BP8" i="5"/>
  <c r="BG8" i="5"/>
  <c r="S8" i="5"/>
  <c r="S9" i="5" s="1"/>
  <c r="CE8" i="5"/>
  <c r="AQ8" i="5"/>
  <c r="BW8" i="5"/>
  <c r="AI8" i="5"/>
  <c r="AI9" i="5" s="1"/>
  <c r="AA9" i="5"/>
  <c r="BU8" i="2"/>
  <c r="AH8" i="2" s="1"/>
  <c r="AH9" i="2" s="1"/>
  <c r="BN8" i="2"/>
  <c r="AA8" i="2" s="1"/>
  <c r="AA9" i="2" s="1"/>
  <c r="BG8" i="2"/>
  <c r="T8" i="2" s="1"/>
  <c r="T9" i="2" s="1"/>
  <c r="CE8" i="2" l="1"/>
  <c r="AQ8" i="2"/>
  <c r="AR8" i="5"/>
  <c r="AR9" i="5" s="1"/>
  <c r="CF8" i="5"/>
  <c r="AJ8" i="5"/>
  <c r="AJ9" i="5" s="1"/>
  <c r="BX8" i="5"/>
  <c r="T8" i="5"/>
  <c r="BH8" i="5"/>
  <c r="AQ9" i="5"/>
  <c r="BQ8" i="5"/>
  <c r="AD8" i="5" s="1"/>
  <c r="AD9" i="5" s="1"/>
  <c r="AC8" i="5"/>
  <c r="BV8" i="2"/>
  <c r="AI8" i="2" s="1"/>
  <c r="AI9" i="2" s="1"/>
  <c r="BO8" i="2"/>
  <c r="AB8" i="2" s="1"/>
  <c r="AB9" i="2" s="1"/>
  <c r="BH8" i="2"/>
  <c r="U8" i="2" s="1"/>
  <c r="U9" i="2" s="1"/>
  <c r="AQ9" i="2" l="1"/>
  <c r="CF8" i="2"/>
  <c r="AR8" i="2"/>
  <c r="AR9" i="2" s="1"/>
  <c r="BI8" i="5"/>
  <c r="V8" i="5" s="1"/>
  <c r="V9" i="5" s="1"/>
  <c r="U8" i="5"/>
  <c r="U9" i="5" s="1"/>
  <c r="AS8" i="5"/>
  <c r="CG8" i="5"/>
  <c r="AT8" i="5" s="1"/>
  <c r="AT9" i="5" s="1"/>
  <c r="T9" i="5"/>
  <c r="AK8" i="5"/>
  <c r="BY8" i="5"/>
  <c r="AL8" i="5" s="1"/>
  <c r="AL9" i="5" s="1"/>
  <c r="AC9" i="5"/>
  <c r="AW9" i="5" s="1"/>
  <c r="BC9" i="5" s="1"/>
  <c r="BJ10" i="5" s="1"/>
  <c r="AW8" i="5"/>
  <c r="BW8" i="2"/>
  <c r="AJ8" i="2" s="1"/>
  <c r="AJ9" i="2" s="1"/>
  <c r="BP8" i="2"/>
  <c r="AC8" i="2" s="1"/>
  <c r="AC9" i="2" s="1"/>
  <c r="BI8" i="2"/>
  <c r="V8" i="2" s="1"/>
  <c r="V9" i="2" s="1"/>
  <c r="CG8" i="2" l="1"/>
  <c r="AT8" i="2" s="1"/>
  <c r="AT9" i="2" s="1"/>
  <c r="AS8" i="2"/>
  <c r="AS9" i="2" s="1"/>
  <c r="AY9" i="2"/>
  <c r="BE9" i="2" s="1"/>
  <c r="AV8" i="5"/>
  <c r="AV9" i="5"/>
  <c r="BB9" i="5" s="1"/>
  <c r="BB10" i="5" s="1"/>
  <c r="BC10" i="5" s="1"/>
  <c r="AK9" i="5"/>
  <c r="AX9" i="5" s="1"/>
  <c r="AX8" i="5"/>
  <c r="AS9" i="5"/>
  <c r="AY9" i="5" s="1"/>
  <c r="BE9" i="5" s="1"/>
  <c r="AY8" i="5"/>
  <c r="BK10" i="5"/>
  <c r="W10" i="5"/>
  <c r="AV9" i="2"/>
  <c r="BB9" i="2" s="1"/>
  <c r="BB10" i="2" s="1"/>
  <c r="O10" i="2" s="1"/>
  <c r="O11" i="2" s="1"/>
  <c r="BX8" i="2"/>
  <c r="AK8" i="2" s="1"/>
  <c r="AK9" i="2" s="1"/>
  <c r="BQ8" i="2"/>
  <c r="AD8" i="2" s="1"/>
  <c r="AD9" i="2" s="1"/>
  <c r="BZ10" i="2" l="1"/>
  <c r="AY8" i="2"/>
  <c r="O10" i="5"/>
  <c r="O11" i="5" s="1"/>
  <c r="X10" i="5"/>
  <c r="X11" i="5" s="1"/>
  <c r="BL10" i="5"/>
  <c r="W11" i="5"/>
  <c r="BD10" i="5"/>
  <c r="P10" i="5"/>
  <c r="P11" i="5" s="1"/>
  <c r="BZ10" i="5"/>
  <c r="BD9" i="5"/>
  <c r="BR10" i="5" s="1"/>
  <c r="AV8" i="2"/>
  <c r="AW9" i="2"/>
  <c r="BC9" i="2" s="1"/>
  <c r="BJ10" i="2" s="1"/>
  <c r="W10" i="2" s="1"/>
  <c r="W11" i="2" s="1"/>
  <c r="AW8" i="2"/>
  <c r="BC10" i="2"/>
  <c r="P10" i="2" s="1"/>
  <c r="P11" i="2" s="1"/>
  <c r="BY8" i="2"/>
  <c r="AL8" i="2" s="1"/>
  <c r="AL9" i="2" s="1"/>
  <c r="CA10" i="2" l="1"/>
  <c r="AM10" i="2"/>
  <c r="CA10" i="5"/>
  <c r="AM10" i="5"/>
  <c r="BS10" i="5"/>
  <c r="AE10" i="5"/>
  <c r="Y10" i="5"/>
  <c r="BM10" i="5"/>
  <c r="BE10" i="5"/>
  <c r="Q10" i="5"/>
  <c r="Q11" i="5" s="1"/>
  <c r="BD10" i="2"/>
  <c r="Q10" i="2" s="1"/>
  <c r="Q11" i="2" s="1"/>
  <c r="AX8" i="2"/>
  <c r="AX9" i="2"/>
  <c r="BK10" i="2"/>
  <c r="X10" i="2" s="1"/>
  <c r="X11" i="2" s="1"/>
  <c r="BE10" i="2"/>
  <c r="R10" i="2" s="1"/>
  <c r="R11" i="2" s="1"/>
  <c r="AM11" i="2" l="1"/>
  <c r="BD9" i="2"/>
  <c r="BR10" i="2" s="1"/>
  <c r="AN10" i="2"/>
  <c r="AN11" i="2" s="1"/>
  <c r="CB10" i="2"/>
  <c r="BN10" i="5"/>
  <c r="Z10" i="5"/>
  <c r="Z11" i="5" s="1"/>
  <c r="AE11" i="5"/>
  <c r="BF10" i="5"/>
  <c r="R10" i="5"/>
  <c r="R11" i="5" s="1"/>
  <c r="AM11" i="5"/>
  <c r="BT10" i="5"/>
  <c r="AF10" i="5"/>
  <c r="AF11" i="5" s="1"/>
  <c r="Y11" i="5"/>
  <c r="AN10" i="5"/>
  <c r="AN11" i="5" s="1"/>
  <c r="CB10" i="5"/>
  <c r="BL10" i="2"/>
  <c r="Y10" i="2" s="1"/>
  <c r="Y11" i="2" s="1"/>
  <c r="BF10" i="2"/>
  <c r="S10" i="2" s="1"/>
  <c r="S11" i="2" s="1"/>
  <c r="AE10" i="2" l="1"/>
  <c r="AE11" i="2" s="1"/>
  <c r="BS10" i="2"/>
  <c r="AF10" i="2" s="1"/>
  <c r="AF11" i="2" s="1"/>
  <c r="CC10" i="2"/>
  <c r="AO10" i="2"/>
  <c r="AO10" i="5"/>
  <c r="AO11" i="5" s="1"/>
  <c r="CC10" i="5"/>
  <c r="BO10" i="5"/>
  <c r="AA10" i="5"/>
  <c r="AA11" i="5" s="1"/>
  <c r="BU10" i="5"/>
  <c r="AG10" i="5"/>
  <c r="AG11" i="5" s="1"/>
  <c r="S10" i="5"/>
  <c r="S11" i="5" s="1"/>
  <c r="BG10" i="5"/>
  <c r="BT10" i="2"/>
  <c r="AG10" i="2" s="1"/>
  <c r="AG11" i="2" s="1"/>
  <c r="BM10" i="2"/>
  <c r="Z10" i="2" s="1"/>
  <c r="Z11" i="2" s="1"/>
  <c r="BG10" i="2"/>
  <c r="T10" i="2" s="1"/>
  <c r="T11" i="2" s="1"/>
  <c r="CD10" i="2" l="1"/>
  <c r="AP10" i="2"/>
  <c r="AP11" i="2" s="1"/>
  <c r="AO11" i="2"/>
  <c r="BP10" i="5"/>
  <c r="AB10" i="5"/>
  <c r="BV10" i="5"/>
  <c r="AH10" i="5"/>
  <c r="AH11" i="5" s="1"/>
  <c r="CD10" i="5"/>
  <c r="AP10" i="5"/>
  <c r="BH10" i="5"/>
  <c r="T10" i="5"/>
  <c r="BU10" i="2"/>
  <c r="AH10" i="2" s="1"/>
  <c r="AH11" i="2" s="1"/>
  <c r="BN10" i="2"/>
  <c r="AA10" i="2" s="1"/>
  <c r="AA11" i="2" s="1"/>
  <c r="BH10" i="2"/>
  <c r="U10" i="2" s="1"/>
  <c r="U11" i="2" s="1"/>
  <c r="CE10" i="2" l="1"/>
  <c r="AQ10" i="2"/>
  <c r="BW10" i="5"/>
  <c r="AI10" i="5"/>
  <c r="BI10" i="5"/>
  <c r="V10" i="5" s="1"/>
  <c r="V11" i="5" s="1"/>
  <c r="U10" i="5"/>
  <c r="U11" i="5" s="1"/>
  <c r="AP11" i="5"/>
  <c r="AB11" i="5"/>
  <c r="T11" i="5"/>
  <c r="CE10" i="5"/>
  <c r="AQ10" i="5"/>
  <c r="AQ11" i="5" s="1"/>
  <c r="AC10" i="5"/>
  <c r="AC11" i="5" s="1"/>
  <c r="BQ10" i="5"/>
  <c r="AD10" i="5" s="1"/>
  <c r="AD11" i="5" s="1"/>
  <c r="BV10" i="2"/>
  <c r="AI10" i="2" s="1"/>
  <c r="AI11" i="2" s="1"/>
  <c r="BO10" i="2"/>
  <c r="AB10" i="2" s="1"/>
  <c r="AB11" i="2" s="1"/>
  <c r="BI10" i="2"/>
  <c r="V10" i="2" s="1"/>
  <c r="V11" i="2" s="1"/>
  <c r="AQ11" i="2" l="1"/>
  <c r="CF10" i="2"/>
  <c r="AR10" i="2"/>
  <c r="AR11" i="2" s="1"/>
  <c r="AW11" i="5"/>
  <c r="BC11" i="5" s="1"/>
  <c r="BJ12" i="5" s="1"/>
  <c r="BK12" i="5" s="1"/>
  <c r="AW10" i="5"/>
  <c r="AV10" i="5"/>
  <c r="AI11" i="5"/>
  <c r="CF10" i="5"/>
  <c r="AR10" i="5"/>
  <c r="AR11" i="5" s="1"/>
  <c r="AV11" i="5"/>
  <c r="BB11" i="5" s="1"/>
  <c r="BB12" i="5" s="1"/>
  <c r="BX10" i="5"/>
  <c r="AJ10" i="5"/>
  <c r="AJ11" i="5" s="1"/>
  <c r="AV11" i="2"/>
  <c r="BB11" i="2" s="1"/>
  <c r="BB12" i="2" s="1"/>
  <c r="O12" i="2" s="1"/>
  <c r="O13" i="2" s="1"/>
  <c r="BW10" i="2"/>
  <c r="AJ10" i="2" s="1"/>
  <c r="AJ11" i="2" s="1"/>
  <c r="BP10" i="2"/>
  <c r="AC10" i="2" s="1"/>
  <c r="AC11" i="2" s="1"/>
  <c r="AS10" i="2" l="1"/>
  <c r="AS11" i="2" s="1"/>
  <c r="CG10" i="2"/>
  <c r="AT10" i="2" s="1"/>
  <c r="AT11" i="2" s="1"/>
  <c r="AY11" i="2" s="1"/>
  <c r="BE11" i="2" s="1"/>
  <c r="W12" i="5"/>
  <c r="W13" i="5" s="1"/>
  <c r="BC12" i="5"/>
  <c r="O12" i="5"/>
  <c r="BY10" i="5"/>
  <c r="AL10" i="5" s="1"/>
  <c r="AL11" i="5" s="1"/>
  <c r="AK10" i="5"/>
  <c r="AS10" i="5"/>
  <c r="AS11" i="5" s="1"/>
  <c r="CG10" i="5"/>
  <c r="AT10" i="5" s="1"/>
  <c r="AT11" i="5" s="1"/>
  <c r="BL12" i="5"/>
  <c r="X12" i="5"/>
  <c r="X13" i="5" s="1"/>
  <c r="AV10" i="2"/>
  <c r="BC12" i="2"/>
  <c r="P12" i="2" s="1"/>
  <c r="P13" i="2" s="1"/>
  <c r="BX10" i="2"/>
  <c r="AK10" i="2" s="1"/>
  <c r="AK11" i="2" s="1"/>
  <c r="BQ10" i="2"/>
  <c r="AD10" i="2" s="1"/>
  <c r="AD11" i="2" s="1"/>
  <c r="BZ12" i="2" l="1"/>
  <c r="AY10" i="2"/>
  <c r="AY10" i="5"/>
  <c r="Y12" i="5"/>
  <c r="BM12" i="5"/>
  <c r="AK11" i="5"/>
  <c r="AX11" i="5" s="1"/>
  <c r="AX10" i="5"/>
  <c r="O13" i="5"/>
  <c r="AY11" i="5"/>
  <c r="BE11" i="5" s="1"/>
  <c r="P12" i="5"/>
  <c r="P13" i="5" s="1"/>
  <c r="BD12" i="5"/>
  <c r="AW10" i="2"/>
  <c r="AW11" i="2"/>
  <c r="BC11" i="2" s="1"/>
  <c r="BJ12" i="2" s="1"/>
  <c r="W12" i="2" s="1"/>
  <c r="W13" i="2" s="1"/>
  <c r="BD12" i="2"/>
  <c r="Q12" i="2" s="1"/>
  <c r="Q13" i="2" s="1"/>
  <c r="BY10" i="2"/>
  <c r="AL10" i="2" s="1"/>
  <c r="AL11" i="2" s="1"/>
  <c r="AM12" i="2" l="1"/>
  <c r="AM13" i="2" s="1"/>
  <c r="CA12" i="2"/>
  <c r="Q12" i="5"/>
  <c r="BE12" i="5"/>
  <c r="Z12" i="5"/>
  <c r="Z13" i="5" s="1"/>
  <c r="BN12" i="5"/>
  <c r="Y13" i="5"/>
  <c r="BD11" i="5"/>
  <c r="BR12" i="5" s="1"/>
  <c r="BZ12" i="5"/>
  <c r="AX11" i="2"/>
  <c r="AX10" i="2"/>
  <c r="BK12" i="2"/>
  <c r="X12" i="2" s="1"/>
  <c r="X13" i="2" s="1"/>
  <c r="BE12" i="2"/>
  <c r="R12" i="2" s="1"/>
  <c r="R13" i="2" s="1"/>
  <c r="BD11" i="2" l="1"/>
  <c r="BR12" i="2" s="1"/>
  <c r="CB12" i="2"/>
  <c r="AN12" i="2"/>
  <c r="AN13" i="2" s="1"/>
  <c r="BS12" i="5"/>
  <c r="AE12" i="5"/>
  <c r="BO12" i="5"/>
  <c r="AA12" i="5"/>
  <c r="AA13" i="5" s="1"/>
  <c r="BF12" i="5"/>
  <c r="R12" i="5"/>
  <c r="R13" i="5" s="1"/>
  <c r="CA12" i="5"/>
  <c r="AM12" i="5"/>
  <c r="Q13" i="5"/>
  <c r="BL12" i="2"/>
  <c r="Y12" i="2" s="1"/>
  <c r="Y13" i="2" s="1"/>
  <c r="BF12" i="2"/>
  <c r="S12" i="2" s="1"/>
  <c r="S13" i="2" s="1"/>
  <c r="AE12" i="2" l="1"/>
  <c r="AE13" i="2" s="1"/>
  <c r="BS12" i="2"/>
  <c r="AF12" i="2" s="1"/>
  <c r="AF13" i="2" s="1"/>
  <c r="CC12" i="2"/>
  <c r="AO12" i="2"/>
  <c r="BP12" i="5"/>
  <c r="AB12" i="5"/>
  <c r="AB13" i="5" s="1"/>
  <c r="AE13" i="5"/>
  <c r="CB12" i="5"/>
  <c r="AN12" i="5"/>
  <c r="AN13" i="5" s="1"/>
  <c r="AM13" i="5"/>
  <c r="BG12" i="5"/>
  <c r="S12" i="5"/>
  <c r="BT12" i="5"/>
  <c r="AF12" i="5"/>
  <c r="AF13" i="5" s="1"/>
  <c r="BM12" i="2"/>
  <c r="Z12" i="2" s="1"/>
  <c r="Z13" i="2" s="1"/>
  <c r="BG12" i="2"/>
  <c r="T12" i="2" s="1"/>
  <c r="T13" i="2" s="1"/>
  <c r="BT12" i="2" l="1"/>
  <c r="AG12" i="2" s="1"/>
  <c r="AG13" i="2" s="1"/>
  <c r="CD12" i="2"/>
  <c r="AP12" i="2"/>
  <c r="AP13" i="2" s="1"/>
  <c r="AO13" i="2"/>
  <c r="AO12" i="5"/>
  <c r="AO13" i="5" s="1"/>
  <c r="CC12" i="5"/>
  <c r="AC12" i="5"/>
  <c r="AC13" i="5" s="1"/>
  <c r="BQ12" i="5"/>
  <c r="AD12" i="5" s="1"/>
  <c r="AD13" i="5" s="1"/>
  <c r="BH12" i="5"/>
  <c r="T12" i="5"/>
  <c r="T13" i="5" s="1"/>
  <c r="AG12" i="5"/>
  <c r="AG13" i="5" s="1"/>
  <c r="BU12" i="5"/>
  <c r="S13" i="5"/>
  <c r="BN12" i="2"/>
  <c r="AA12" i="2" s="1"/>
  <c r="AA13" i="2" s="1"/>
  <c r="BU12" i="2"/>
  <c r="AH12" i="2" s="1"/>
  <c r="AH13" i="2" s="1"/>
  <c r="BH12" i="2"/>
  <c r="U12" i="2" s="1"/>
  <c r="U13" i="2" s="1"/>
  <c r="CE12" i="2" l="1"/>
  <c r="AQ12" i="2"/>
  <c r="AW13" i="5"/>
  <c r="BC13" i="5" s="1"/>
  <c r="BJ14" i="5" s="1"/>
  <c r="BK14" i="5" s="1"/>
  <c r="BL14" i="5" s="1"/>
  <c r="BM14" i="5" s="1"/>
  <c r="BN14" i="5" s="1"/>
  <c r="BO14" i="5" s="1"/>
  <c r="BP14" i="5" s="1"/>
  <c r="BQ14" i="5" s="1"/>
  <c r="AP12" i="5"/>
  <c r="CD12" i="5"/>
  <c r="AW12" i="5"/>
  <c r="U12" i="5"/>
  <c r="BI12" i="5"/>
  <c r="V12" i="5" s="1"/>
  <c r="V13" i="5" s="1"/>
  <c r="BV12" i="5"/>
  <c r="AH12" i="5"/>
  <c r="AH13" i="5" s="1"/>
  <c r="BO12" i="2"/>
  <c r="AB12" i="2" s="1"/>
  <c r="AB13" i="2" s="1"/>
  <c r="BV12" i="2"/>
  <c r="AI12" i="2" s="1"/>
  <c r="AI13" i="2" s="1"/>
  <c r="BI12" i="2"/>
  <c r="V12" i="2" s="1"/>
  <c r="V13" i="2" s="1"/>
  <c r="AQ13" i="2" l="1"/>
  <c r="CF12" i="2"/>
  <c r="AR12" i="2"/>
  <c r="AR13" i="2" s="1"/>
  <c r="CE12" i="5"/>
  <c r="AQ12" i="5"/>
  <c r="AQ13" i="5" s="1"/>
  <c r="BW12" i="5"/>
  <c r="AI12" i="5"/>
  <c r="AI13" i="5" s="1"/>
  <c r="U13" i="5"/>
  <c r="AV13" i="5" s="1"/>
  <c r="BB13" i="5" s="1"/>
  <c r="BB14" i="5" s="1"/>
  <c r="BC14" i="5" s="1"/>
  <c r="BD14" i="5" s="1"/>
  <c r="BE14" i="5" s="1"/>
  <c r="BF14" i="5" s="1"/>
  <c r="BG14" i="5" s="1"/>
  <c r="BH14" i="5" s="1"/>
  <c r="BI14" i="5" s="1"/>
  <c r="AV12" i="5"/>
  <c r="AP13" i="5"/>
  <c r="AV13" i="2"/>
  <c r="BB13" i="2" s="1"/>
  <c r="BB14" i="2" s="1"/>
  <c r="AV12" i="2"/>
  <c r="BW12" i="2"/>
  <c r="AJ12" i="2" s="1"/>
  <c r="AJ13" i="2" s="1"/>
  <c r="BP12" i="2"/>
  <c r="AC12" i="2" s="1"/>
  <c r="AC13" i="2" s="1"/>
  <c r="CG12" i="2" l="1"/>
  <c r="AT12" i="2" s="1"/>
  <c r="AT13" i="2" s="1"/>
  <c r="AS12" i="2"/>
  <c r="AS13" i="2" s="1"/>
  <c r="AY12" i="2"/>
  <c r="AY13" i="2"/>
  <c r="BE13" i="2" s="1"/>
  <c r="AR12" i="5"/>
  <c r="AR13" i="5" s="1"/>
  <c r="CF12" i="5"/>
  <c r="BX12" i="5"/>
  <c r="AJ12" i="5"/>
  <c r="BQ12" i="2"/>
  <c r="AD12" i="2" s="1"/>
  <c r="AD13" i="2" s="1"/>
  <c r="BX12" i="2"/>
  <c r="AK12" i="2" s="1"/>
  <c r="AK13" i="2" s="1"/>
  <c r="BC14" i="2"/>
  <c r="BZ14" i="2" l="1"/>
  <c r="CA14" i="2" s="1"/>
  <c r="CB14" i="2" s="1"/>
  <c r="CC14" i="2" s="1"/>
  <c r="CD14" i="2" s="1"/>
  <c r="CE14" i="2" s="1"/>
  <c r="CF14" i="2" s="1"/>
  <c r="CG14" i="2" s="1"/>
  <c r="AJ13" i="5"/>
  <c r="AS12" i="5"/>
  <c r="AS13" i="5" s="1"/>
  <c r="CG12" i="5"/>
  <c r="AT12" i="5" s="1"/>
  <c r="AT13" i="5" s="1"/>
  <c r="AK12" i="5"/>
  <c r="AK13" i="5" s="1"/>
  <c r="BY12" i="5"/>
  <c r="AL12" i="5" s="1"/>
  <c r="AL13" i="5" s="1"/>
  <c r="AW12" i="2"/>
  <c r="AW13" i="2"/>
  <c r="BC13" i="2" s="1"/>
  <c r="BJ14" i="2" s="1"/>
  <c r="BY12" i="2"/>
  <c r="AL12" i="2" s="1"/>
  <c r="AL13" i="2" s="1"/>
  <c r="BD14" i="2"/>
  <c r="AY13" i="5" l="1"/>
  <c r="BE13" i="5" s="1"/>
  <c r="BZ14" i="5" s="1"/>
  <c r="CA14" i="5" s="1"/>
  <c r="CB14" i="5" s="1"/>
  <c r="CC14" i="5" s="1"/>
  <c r="CD14" i="5" s="1"/>
  <c r="CE14" i="5" s="1"/>
  <c r="CF14" i="5" s="1"/>
  <c r="CG14" i="5" s="1"/>
  <c r="AY12" i="5"/>
  <c r="AX12" i="5"/>
  <c r="AX13" i="5"/>
  <c r="AX13" i="2"/>
  <c r="BK14" i="2"/>
  <c r="BE14" i="2"/>
  <c r="BD13" i="2" l="1"/>
  <c r="BR14" i="2" s="1"/>
  <c r="BS14" i="2" s="1"/>
  <c r="BD13" i="5"/>
  <c r="BR14" i="5" s="1"/>
  <c r="BS14" i="5" s="1"/>
  <c r="BT14" i="5" s="1"/>
  <c r="BU14" i="5" s="1"/>
  <c r="BV14" i="5" s="1"/>
  <c r="BW14" i="5" s="1"/>
  <c r="BX14" i="5" s="1"/>
  <c r="BY14" i="5" s="1"/>
  <c r="BL14" i="2"/>
  <c r="AX12" i="2"/>
  <c r="BF14" i="2"/>
  <c r="BM14" i="2" l="1"/>
  <c r="BT14" i="2"/>
  <c r="BG14" i="2"/>
  <c r="BN14" i="2" l="1"/>
  <c r="BU14" i="2"/>
  <c r="BH14" i="2"/>
  <c r="BO14" i="2" l="1"/>
  <c r="BV14" i="2"/>
  <c r="BI14" i="2"/>
  <c r="BP14" i="2" l="1"/>
  <c r="BW14" i="2"/>
  <c r="AV15" i="2"/>
  <c r="BB15" i="2" s="1"/>
  <c r="BB16" i="2" s="1"/>
  <c r="BC16" i="2" s="1"/>
  <c r="BQ14" i="2"/>
  <c r="BX14" i="2" l="1"/>
  <c r="AV14" i="2"/>
  <c r="AW14" i="2"/>
  <c r="AW15" i="2"/>
  <c r="BC15" i="2" s="1"/>
  <c r="BJ16" i="2" s="1"/>
  <c r="BD16" i="2"/>
  <c r="BY14" i="2" l="1"/>
  <c r="AX14" i="2"/>
  <c r="AX15" i="2"/>
  <c r="BR16" i="2" s="1"/>
  <c r="BS16" i="2" s="1"/>
  <c r="BK16" i="2"/>
  <c r="BE16" i="2"/>
  <c r="BL16" i="2" l="1"/>
  <c r="BM16" i="2" s="1"/>
  <c r="BT16" i="2"/>
  <c r="BF16" i="2"/>
  <c r="BN16" i="2" l="1"/>
  <c r="BU16" i="2"/>
  <c r="BG16" i="2"/>
  <c r="BV16" i="2" l="1"/>
  <c r="BO16" i="2"/>
  <c r="BH16" i="2"/>
  <c r="BW16" i="2" l="1"/>
  <c r="BP16" i="2"/>
  <c r="BI16" i="2"/>
  <c r="BQ16" i="2" l="1"/>
  <c r="BX16" i="2"/>
  <c r="BY16" i="2" l="1"/>
</calcChain>
</file>

<file path=xl/sharedStrings.xml><?xml version="1.0" encoding="utf-8"?>
<sst xmlns="http://schemas.openxmlformats.org/spreadsheetml/2006/main" count="123" uniqueCount="31">
  <si>
    <t>alhálózat mérete (2^n)</t>
  </si>
  <si>
    <t>host bitszám (n)</t>
  </si>
  <si>
    <t xml:space="preserve">hostok száma </t>
  </si>
  <si>
    <t>szükséges IP-k száma</t>
  </si>
  <si>
    <t>=&lt;</t>
  </si>
  <si>
    <t>Prefix(/)</t>
  </si>
  <si>
    <t>1.</t>
  </si>
  <si>
    <t>7.</t>
  </si>
  <si>
    <t>4.</t>
  </si>
  <si>
    <t>2.</t>
  </si>
  <si>
    <t>3.</t>
  </si>
  <si>
    <t>5.</t>
  </si>
  <si>
    <t>6.</t>
  </si>
  <si>
    <t>8.</t>
  </si>
  <si>
    <t>9.</t>
  </si>
  <si>
    <t>1. octet</t>
  </si>
  <si>
    <t>2. octet</t>
  </si>
  <si>
    <t>3. octet</t>
  </si>
  <si>
    <t>4. octet</t>
  </si>
  <si>
    <t>3. OCTET</t>
  </si>
  <si>
    <t>4. OCTET</t>
  </si>
  <si>
    <t>2. Octet</t>
  </si>
  <si>
    <t>szükséges IP-k száma= hostok száma +2</t>
  </si>
  <si>
    <t>Prefix(/) 32-n</t>
  </si>
  <si>
    <t>+</t>
  </si>
  <si>
    <t>Alhálózat mérete/256</t>
  </si>
  <si>
    <t>10.</t>
  </si>
  <si>
    <t>11.</t>
  </si>
  <si>
    <t>üzenetszórás</t>
  </si>
  <si>
    <t>PER</t>
  </si>
  <si>
    <t>Legnagyobb tartomány: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</si>
</sst>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49" fontId="0" fillId="0" borderId="0" xfId="0" applyNumberFormat="1" applyAlignment="1">
      <alignment textRotation="90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textRotation="90" wrapText="1"/>
    </xf>
    <xf numFmtId="0" fontId="0" fillId="0" borderId="0" xfId="0" applyAlignment="1">
      <alignment textRotation="90" wrapText="1"/>
    </xf>
    <xf numFmtId="1" fontId="0" fillId="0" borderId="0" xfId="0" applyNumberFormat="1" applyAlignment="1">
      <alignment horizontal="center" textRotation="90" wrapText="1"/>
    </xf>
    <xf numFmtId="1" fontId="0" fillId="0" borderId="0" xfId="0" applyNumberFormat="1" applyAlignment="1">
      <alignment horizontal="center"/>
    </xf>
    <xf numFmtId="0" fontId="3" fillId="6" borderId="0" xfId="0" applyFont="1" applyFill="1" applyAlignment="1">
      <alignment horizontal="center" textRotation="90"/>
    </xf>
    <xf numFmtId="0" fontId="3" fillId="6" borderId="0" xfId="0" applyFont="1" applyFill="1" applyAlignment="1">
      <alignment horizontal="center"/>
    </xf>
    <xf numFmtId="0" fontId="0" fillId="5" borderId="0" xfId="0" applyFill="1" applyAlignment="1">
      <alignment horizontal="center" textRotation="90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 textRotation="90" wrapText="1"/>
    </xf>
    <xf numFmtId="0" fontId="5" fillId="0" borderId="0" xfId="0" applyFont="1" applyAlignment="1">
      <alignment textRotation="90" wrapText="1"/>
    </xf>
    <xf numFmtId="49" fontId="5" fillId="0" borderId="0" xfId="0" applyNumberFormat="1" applyFont="1" applyAlignment="1">
      <alignment textRotation="90" wrapText="1"/>
    </xf>
    <xf numFmtId="0" fontId="5" fillId="0" borderId="0" xfId="0" applyFont="1" applyAlignment="1">
      <alignment horizontal="center" textRotation="90" wrapText="1"/>
    </xf>
    <xf numFmtId="1" fontId="5" fillId="0" borderId="0" xfId="0" applyNumberFormat="1" applyFont="1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6" fillId="0" borderId="0" xfId="0" applyFont="1" applyAlignment="1">
      <alignment vertical="center" textRotation="90" wrapText="1"/>
    </xf>
    <xf numFmtId="0" fontId="0" fillId="0" borderId="0" xfId="0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4" borderId="5" xfId="0" applyNumberFormat="1" applyFill="1" applyBorder="1"/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5" xfId="0" applyNumberFormat="1" applyFill="1" applyBorder="1"/>
    <xf numFmtId="0" fontId="0" fillId="0" borderId="5" xfId="0" applyNumberFormat="1" applyBorder="1" applyAlignment="1">
      <alignment horizontal="center"/>
    </xf>
    <xf numFmtId="0" fontId="0" fillId="0" borderId="5" xfId="0" applyNumberFormat="1" applyBorder="1"/>
    <xf numFmtId="0" fontId="0" fillId="0" borderId="7" xfId="0" applyNumberFormat="1" applyBorder="1"/>
    <xf numFmtId="0" fontId="0" fillId="3" borderId="8" xfId="0" applyNumberFormat="1" applyFill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0" fontId="0" fillId="4" borderId="9" xfId="0" applyNumberFormat="1" applyFill="1" applyBorder="1"/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9" xfId="0" applyNumberFormat="1" applyFill="1" applyBorder="1"/>
    <xf numFmtId="0" fontId="0" fillId="0" borderId="9" xfId="0" applyNumberFormat="1" applyBorder="1" applyAlignment="1">
      <alignment horizontal="center"/>
    </xf>
    <xf numFmtId="0" fontId="0" fillId="0" borderId="9" xfId="0" applyNumberFormat="1" applyBorder="1"/>
    <xf numFmtId="0" fontId="0" fillId="0" borderId="11" xfId="0" applyNumberFormat="1" applyBorder="1"/>
    <xf numFmtId="0" fontId="0" fillId="3" borderId="5" xfId="0" applyNumberFormat="1" applyFill="1" applyBorder="1"/>
    <xf numFmtId="0" fontId="0" fillId="3" borderId="9" xfId="0" applyNumberFormat="1" applyFill="1" applyBorder="1"/>
    <xf numFmtId="0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/>
    </xf>
    <xf numFmtId="0" fontId="3" fillId="3" borderId="5" xfId="0" applyNumberFormat="1" applyFont="1" applyFill="1" applyBorder="1"/>
    <xf numFmtId="0" fontId="3" fillId="4" borderId="5" xfId="0" applyNumberFormat="1" applyFont="1" applyFill="1" applyBorder="1" applyAlignment="1">
      <alignment horizontal="center"/>
    </xf>
    <xf numFmtId="0" fontId="3" fillId="4" borderId="5" xfId="0" applyNumberFormat="1" applyFont="1" applyFill="1" applyBorder="1"/>
    <xf numFmtId="0" fontId="3" fillId="2" borderId="5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3" fillId="2" borderId="5" xfId="0" applyNumberFormat="1" applyFont="1" applyFill="1" applyBorder="1"/>
    <xf numFmtId="0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/>
    <xf numFmtId="0" fontId="3" fillId="0" borderId="7" xfId="0" applyNumberFormat="1" applyFont="1" applyBorder="1"/>
    <xf numFmtId="0" fontId="3" fillId="3" borderId="8" xfId="0" applyNumberFormat="1" applyFont="1" applyFill="1" applyBorder="1" applyAlignment="1">
      <alignment horizontal="center"/>
    </xf>
    <xf numFmtId="0" fontId="3" fillId="3" borderId="9" xfId="0" applyNumberFormat="1" applyFont="1" applyFill="1" applyBorder="1" applyAlignment="1">
      <alignment horizontal="center"/>
    </xf>
    <xf numFmtId="0" fontId="3" fillId="3" borderId="9" xfId="0" applyNumberFormat="1" applyFont="1" applyFill="1" applyBorder="1"/>
    <xf numFmtId="0" fontId="3" fillId="4" borderId="9" xfId="0" applyNumberFormat="1" applyFont="1" applyFill="1" applyBorder="1" applyAlignment="1">
      <alignment horizontal="center"/>
    </xf>
    <xf numFmtId="0" fontId="3" fillId="4" borderId="9" xfId="0" applyNumberFormat="1" applyFont="1" applyFill="1" applyBorder="1"/>
    <xf numFmtId="0" fontId="3" fillId="2" borderId="9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center"/>
    </xf>
    <xf numFmtId="0" fontId="3" fillId="2" borderId="9" xfId="0" applyNumberFormat="1" applyFont="1" applyFill="1" applyBorder="1"/>
    <xf numFmtId="0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3" fillId="0" borderId="11" xfId="0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textRotation="90" wrapText="1"/>
    </xf>
    <xf numFmtId="0" fontId="5" fillId="4" borderId="3" xfId="0" applyFont="1" applyFill="1" applyBorder="1" applyAlignment="1">
      <alignment horizontal="center" textRotation="90" wrapText="1"/>
    </xf>
    <xf numFmtId="0" fontId="5" fillId="2" borderId="3" xfId="0" applyFont="1" applyFill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</cellXfs>
  <cellStyles count="1">
    <cellStyle name="Normá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 tint="-4.9989318521683403E-2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07C7A"/>
      <color rgb="FFFFAFAF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D89C-8070-4B50-A592-886B464FC393}">
  <dimension ref="A1:CG26"/>
  <sheetViews>
    <sheetView zoomScale="120" zoomScaleNormal="120" workbookViewId="0">
      <selection activeCell="D5" sqref="D5"/>
    </sheetView>
  </sheetViews>
  <sheetFormatPr defaultRowHeight="15" x14ac:dyDescent="0.25"/>
  <cols>
    <col min="1" max="1" width="4.85546875" customWidth="1"/>
    <col min="2" max="3" width="4.28515625" bestFit="1" customWidth="1"/>
    <col min="4" max="4" width="4.7109375" customWidth="1"/>
    <col min="5" max="5" width="4.42578125" customWidth="1"/>
    <col min="6" max="6" width="2.7109375" bestFit="1" customWidth="1"/>
    <col min="7" max="7" width="7.5703125" customWidth="1"/>
    <col min="8" max="8" width="6.42578125" customWidth="1"/>
    <col min="9" max="9" width="3.140625" style="1" bestFit="1" customWidth="1"/>
    <col min="10" max="11" width="6.28515625" bestFit="1" customWidth="1"/>
    <col min="12" max="12" width="3.5703125" bestFit="1" customWidth="1"/>
    <col min="13" max="13" width="2.85546875" bestFit="1" customWidth="1"/>
    <col min="14" max="14" width="4.85546875" hidden="1" customWidth="1"/>
    <col min="15" max="16" width="2" style="5" customWidth="1"/>
    <col min="17" max="22" width="2" customWidth="1"/>
    <col min="23" max="24" width="2" style="5" customWidth="1"/>
    <col min="25" max="30" width="2" customWidth="1"/>
    <col min="31" max="32" width="2" style="5" customWidth="1"/>
    <col min="33" max="38" width="2" customWidth="1"/>
    <col min="39" max="40" width="2" style="5" customWidth="1"/>
    <col min="41" max="46" width="2" customWidth="1"/>
    <col min="47" max="47" width="3.5703125" style="6" bestFit="1" customWidth="1"/>
    <col min="48" max="48" width="4.85546875" style="2" customWidth="1"/>
    <col min="49" max="51" width="4.140625" style="10" bestFit="1" customWidth="1"/>
    <col min="52" max="52" width="4.28515625" bestFit="1" customWidth="1"/>
    <col min="54" max="61" width="4.7109375" hidden="1" customWidth="1"/>
    <col min="62" max="69" width="4.42578125" hidden="1" customWidth="1"/>
    <col min="70" max="85" width="5" hidden="1" customWidth="1"/>
  </cols>
  <sheetData>
    <row r="1" spans="1:85" s="7" customFormat="1" ht="62.25" customHeight="1" thickBot="1" x14ac:dyDescent="0.3">
      <c r="A1" s="79"/>
      <c r="B1" s="79"/>
      <c r="C1" s="79"/>
      <c r="D1" s="79"/>
      <c r="E1" s="27" t="s">
        <v>29</v>
      </c>
      <c r="G1" s="16" t="s">
        <v>2</v>
      </c>
      <c r="H1" s="16" t="s">
        <v>22</v>
      </c>
      <c r="I1" s="17"/>
      <c r="J1" s="16" t="s">
        <v>0</v>
      </c>
      <c r="K1" s="16" t="s">
        <v>1</v>
      </c>
      <c r="L1" s="16" t="s">
        <v>23</v>
      </c>
      <c r="M1" s="16"/>
      <c r="N1" s="16"/>
      <c r="O1" s="80" t="s">
        <v>15</v>
      </c>
      <c r="P1" s="80"/>
      <c r="Q1" s="80"/>
      <c r="R1" s="80"/>
      <c r="S1" s="80"/>
      <c r="T1" s="80"/>
      <c r="U1" s="80"/>
      <c r="V1" s="80"/>
      <c r="W1" s="81" t="s">
        <v>21</v>
      </c>
      <c r="X1" s="81"/>
      <c r="Y1" s="81"/>
      <c r="Z1" s="81"/>
      <c r="AA1" s="81"/>
      <c r="AB1" s="81"/>
      <c r="AC1" s="81"/>
      <c r="AD1" s="81"/>
      <c r="AE1" s="82" t="s">
        <v>19</v>
      </c>
      <c r="AF1" s="82"/>
      <c r="AG1" s="82"/>
      <c r="AH1" s="82"/>
      <c r="AI1" s="82"/>
      <c r="AJ1" s="82"/>
      <c r="AK1" s="82"/>
      <c r="AL1" s="82"/>
      <c r="AM1" s="83" t="s">
        <v>20</v>
      </c>
      <c r="AN1" s="83"/>
      <c r="AO1" s="83"/>
      <c r="AP1" s="83"/>
      <c r="AQ1" s="83"/>
      <c r="AR1" s="83"/>
      <c r="AS1" s="83"/>
      <c r="AT1" s="83"/>
      <c r="AU1" s="15" t="s">
        <v>24</v>
      </c>
      <c r="AV1" s="18" t="s">
        <v>15</v>
      </c>
      <c r="AW1" s="19" t="s">
        <v>16</v>
      </c>
      <c r="AX1" s="19" t="s">
        <v>17</v>
      </c>
      <c r="AY1" s="9" t="s">
        <v>18</v>
      </c>
      <c r="AZ1" s="8"/>
      <c r="BB1" s="7">
        <v>128</v>
      </c>
      <c r="BC1" s="7">
        <v>64</v>
      </c>
      <c r="BD1" s="7">
        <v>32</v>
      </c>
      <c r="BE1" s="7">
        <v>16</v>
      </c>
      <c r="BF1" s="7">
        <v>8</v>
      </c>
      <c r="BG1" s="7">
        <v>4</v>
      </c>
      <c r="BH1" s="7">
        <v>2</v>
      </c>
      <c r="BI1" s="7">
        <v>1</v>
      </c>
      <c r="BJ1" s="7">
        <v>128</v>
      </c>
      <c r="BK1" s="7">
        <v>64</v>
      </c>
      <c r="BL1" s="7">
        <v>32</v>
      </c>
      <c r="BM1" s="7">
        <v>16</v>
      </c>
      <c r="BN1" s="7">
        <v>8</v>
      </c>
      <c r="BO1" s="7">
        <v>4</v>
      </c>
      <c r="BP1" s="7">
        <v>2</v>
      </c>
      <c r="BQ1" s="7">
        <v>1</v>
      </c>
      <c r="BR1" s="7">
        <v>128</v>
      </c>
      <c r="BS1" s="7">
        <v>64</v>
      </c>
      <c r="BT1" s="7">
        <v>32</v>
      </c>
      <c r="BU1" s="7">
        <v>16</v>
      </c>
      <c r="BV1" s="7">
        <v>8</v>
      </c>
      <c r="BW1" s="7">
        <v>4</v>
      </c>
      <c r="BX1" s="7">
        <v>2</v>
      </c>
      <c r="BY1" s="7">
        <v>1</v>
      </c>
      <c r="BZ1" s="7">
        <v>128</v>
      </c>
      <c r="CA1" s="7">
        <v>64</v>
      </c>
      <c r="CB1" s="7">
        <v>32</v>
      </c>
      <c r="CC1" s="7">
        <v>16</v>
      </c>
      <c r="CD1" s="7">
        <v>8</v>
      </c>
      <c r="CE1" s="7">
        <v>4</v>
      </c>
      <c r="CF1" s="7">
        <v>2</v>
      </c>
      <c r="CG1" s="7">
        <v>1</v>
      </c>
    </row>
    <row r="2" spans="1:85" x14ac:dyDescent="0.25">
      <c r="A2" s="73">
        <v>10</v>
      </c>
      <c r="B2" s="73">
        <v>100</v>
      </c>
      <c r="C2" s="73">
        <v>192</v>
      </c>
      <c r="D2" s="73">
        <v>0</v>
      </c>
      <c r="E2" s="73">
        <v>20</v>
      </c>
      <c r="F2" t="s">
        <v>6</v>
      </c>
      <c r="G2" s="74"/>
      <c r="H2" t="str">
        <f>IF(G2&lt;&gt;"",G2+2,"")</f>
        <v/>
      </c>
      <c r="I2" s="1" t="s">
        <v>4</v>
      </c>
      <c r="J2" t="str">
        <f>IF(G2&lt;&gt;"",POWER(2,ROUNDUP(LOG(H2,2),0)),"")</f>
        <v/>
      </c>
      <c r="K2" s="20" t="str">
        <f>IF(G2&lt;&gt;"",LOG(J2,2),"")</f>
        <v/>
      </c>
      <c r="L2" s="20" t="str">
        <f>IF(G2&lt;&gt;"",IF(G2&lt;&gt;"",32-K2,""),"")</f>
        <v/>
      </c>
      <c r="M2" s="21"/>
      <c r="N2" s="28" t="str">
        <f>IF(G2&lt;&gt;"",32-$J$26,"")</f>
        <v/>
      </c>
      <c r="O2" s="29" t="str">
        <f>IF(G2&lt;&gt;"",IF(BB2&lt;$A2,1,0),"")</f>
        <v/>
      </c>
      <c r="P2" s="30" t="str">
        <f>IF(G2&lt;&gt;"",IF(BC2&lt;BB2,1,0),"")</f>
        <v/>
      </c>
      <c r="Q2" s="30" t="str">
        <f>IF(G2&lt;&gt;"",IF(BD2&lt;BC2,1,0),"")</f>
        <v/>
      </c>
      <c r="R2" s="30" t="str">
        <f>IF(G2&lt;&gt;"",IF(BE2&lt;BD2,1,0),"")</f>
        <v/>
      </c>
      <c r="S2" s="30" t="str">
        <f>IF(G2&lt;&gt;"",IF(BF2&lt;BE2,1,0),"")</f>
        <v/>
      </c>
      <c r="T2" s="30" t="str">
        <f>IF(G2&lt;&gt;"",IF(BG2&lt;BF2,1,0),"")</f>
        <v/>
      </c>
      <c r="U2" s="30" t="str">
        <f>IF(G2&lt;&gt;"",IF(BH2&lt;BG2,1,0),"")</f>
        <v/>
      </c>
      <c r="V2" s="30" t="str">
        <f>IF(G2&lt;&gt;"",IF(BI2&lt;BH2,1,0),"")</f>
        <v/>
      </c>
      <c r="W2" s="31" t="str">
        <f>IF(G2&lt;&gt;"",IF(BJ2&lt;$B2,1,0),"")</f>
        <v/>
      </c>
      <c r="X2" s="31" t="str">
        <f>IF(G2&lt;&gt;"",IF(BK2&lt;BJ2,1,0),"")</f>
        <v/>
      </c>
      <c r="Y2" s="32" t="str">
        <f>IF(G2&lt;&gt;"",IF(BL2&lt;BK2,1,0),"")</f>
        <v/>
      </c>
      <c r="Z2" s="32" t="str">
        <f>IF(G2&lt;&gt;"",IF(BM2&lt;BL2,1,0),"")</f>
        <v/>
      </c>
      <c r="AA2" s="32" t="str">
        <f>IF(G2&lt;&gt;"",IF(BN2&lt;BM2,1,0),"")</f>
        <v/>
      </c>
      <c r="AB2" s="32" t="str">
        <f>IF(G2&lt;&gt;"",IF(BO2&lt;BN2,1,0),"")</f>
        <v/>
      </c>
      <c r="AC2" s="32" t="str">
        <f>IF(G2&lt;&gt;"",IF(BP2&lt;BO2,1,0),"")</f>
        <v/>
      </c>
      <c r="AD2" s="32" t="str">
        <f>IF(G2&lt;&gt;"",IF(BQ2&lt;BP2,1,0),"")</f>
        <v/>
      </c>
      <c r="AE2" s="33" t="str">
        <f>IF(G2&lt;&gt;"",IF(BR2&lt;$C2,1,0),"")</f>
        <v/>
      </c>
      <c r="AF2" s="33" t="str">
        <f>IF(G2&lt;&gt;"",IF(BS2&lt;BR2,1,0),"")</f>
        <v/>
      </c>
      <c r="AG2" s="34" t="str">
        <f>IF(G2&lt;&gt;"",IF(BT2&lt;BS2,1,0),"")</f>
        <v/>
      </c>
      <c r="AH2" s="35" t="str">
        <f>IF(G2&lt;&gt;"",IF(BU2&lt;BT2,1,0),"")</f>
        <v/>
      </c>
      <c r="AI2" s="35" t="str">
        <f>IF(G2&lt;&gt;"",IF(BV2&lt;BU2,1,0),"")</f>
        <v/>
      </c>
      <c r="AJ2" s="35" t="str">
        <f>IF(G2&lt;&gt;"",IF(BW2&lt;BV2,1,0),"")</f>
        <v/>
      </c>
      <c r="AK2" s="35" t="str">
        <f>IF(G2&lt;&gt;"",IF(BX2&lt;BW2,1,0),"")</f>
        <v/>
      </c>
      <c r="AL2" s="35" t="str">
        <f>IF(G2&lt;&gt;"",IF(BY2&lt;BX2,1,0),"")</f>
        <v/>
      </c>
      <c r="AM2" s="36" t="str">
        <f>IF(G2&lt;&gt;"",IF(BZ2&lt;$D2,1,0),"")</f>
        <v/>
      </c>
      <c r="AN2" s="36" t="str">
        <f>IF(G2&lt;&gt;"",IF(CA2&lt;BZ2,1,0),"")</f>
        <v/>
      </c>
      <c r="AO2" s="37" t="str">
        <f>IF(G2&lt;&gt;"",IF(CB2&lt;CA2,1,0),"")</f>
        <v/>
      </c>
      <c r="AP2" s="37" t="str">
        <f>IF(G2&lt;&gt;"",IF(CC2&lt;CB2,1,0),"")</f>
        <v/>
      </c>
      <c r="AQ2" s="37" t="str">
        <f>IF(G2&lt;&gt;"",IF(CD2&lt;CC2,1,0),"")</f>
        <v/>
      </c>
      <c r="AR2" s="37" t="str">
        <f>IF(G2&lt;&gt;"",IF(CE2&lt;CD2,1,0),"")</f>
        <v/>
      </c>
      <c r="AS2" s="37" t="str">
        <f>IF(G2&lt;&gt;"",IF(CF2&lt;CE2,1,0),"")</f>
        <v/>
      </c>
      <c r="AT2" s="38" t="str">
        <f>IF(G2&lt;&gt;"",IF(CG2&lt;CF2,1,0),"")</f>
        <v/>
      </c>
      <c r="AV2" s="25" t="str">
        <f>IF(G2&lt;&gt;"",O2*128+P2*64+Q2*32+R2*16+S2*8+T2*4+U2*2+V2*1,"")</f>
        <v/>
      </c>
      <c r="AW2" s="25" t="str">
        <f>IF(G2&lt;&gt;"",W2*128+X2*64+Y2*32+Z2*16+AA2*8+AB2*4+AC2*2+AD2,"")</f>
        <v/>
      </c>
      <c r="AX2" s="25" t="str">
        <f>IF(G2&lt;&gt;"",AE2*128+AF2*64+AG2*32+AH2*16+AI2*8+AJ2*4+AK2*2+AL2,"")</f>
        <v/>
      </c>
      <c r="AY2" s="25" t="str">
        <f>IF(G2&lt;&gt;"",AM2*128+AN2*64+AO2*32+AP2*16+AQ2*8+AR2*4+AS2*2+AT2,"")</f>
        <v/>
      </c>
      <c r="AZ2" s="26" t="str">
        <f>IF(G2&lt;&gt;"",CONCATENATE("/",$J$26),"")</f>
        <v/>
      </c>
      <c r="BB2" s="23">
        <f>IF($A2-128&gt;=0,$A2-128,$A2)</f>
        <v>10</v>
      </c>
      <c r="BC2" s="23">
        <f>IF(BB2-64&gt;=0,BB2-64,BB2)</f>
        <v>10</v>
      </c>
      <c r="BD2" s="23">
        <f>IF(BC2-32&gt;=0,BC2-32,BC2)</f>
        <v>10</v>
      </c>
      <c r="BE2" s="23">
        <f>IF(BD2-16&gt;=0,BD2-16,BD2)</f>
        <v>10</v>
      </c>
      <c r="BF2" s="23">
        <f>IF(BE2-8&gt;=0,BE2-8,BE2)</f>
        <v>2</v>
      </c>
      <c r="BG2" s="23">
        <f>IF(BF2-4&gt;=0,BF2-4,BF2)</f>
        <v>2</v>
      </c>
      <c r="BH2" s="23">
        <f>IF(BG2-2&gt;=0,BG2-2,BG2)</f>
        <v>0</v>
      </c>
      <c r="BI2" s="23">
        <f>IF(BH2-1&gt;=0,BH2-1,BH2)</f>
        <v>0</v>
      </c>
      <c r="BJ2" s="23">
        <f>IF($B2-128&gt;=0,$B2-128,$B2)</f>
        <v>100</v>
      </c>
      <c r="BK2" s="23">
        <f>IF(BJ2-64&gt;=0,BJ2-64,BJ2)</f>
        <v>36</v>
      </c>
      <c r="BL2" s="23">
        <f>IF(BK2-32&gt;=0,BK2-32,BK2)</f>
        <v>4</v>
      </c>
      <c r="BM2" s="23">
        <f>IF(BL2-16&gt;=0,BL2-16,BL2)</f>
        <v>4</v>
      </c>
      <c r="BN2" s="23">
        <f>IF(BM2-8&gt;=0,BM2-8,BM2)</f>
        <v>4</v>
      </c>
      <c r="BO2" s="23">
        <f>IF(BN2-4&gt;=0,BN2-4,BN2)</f>
        <v>0</v>
      </c>
      <c r="BP2" s="23">
        <f>IF(BO2-2&gt;=0,BO2-2,BO2)</f>
        <v>0</v>
      </c>
      <c r="BQ2" s="23">
        <f>IF(BP2-1&gt;=0,BP2-1,BP2)</f>
        <v>0</v>
      </c>
      <c r="BR2" s="23">
        <f>IF($C2-128&gt;=0,$C2-128,$C2)</f>
        <v>64</v>
      </c>
      <c r="BS2" s="23">
        <f>IF(BR2-64&gt;=0,BR2-64,BR2)</f>
        <v>0</v>
      </c>
      <c r="BT2" s="23">
        <f>IF(BS2-32&gt;=0,BS2-32,BS2)</f>
        <v>0</v>
      </c>
      <c r="BU2" s="23">
        <f>IF(BT2-16&gt;=0,BT2-16,BT2)</f>
        <v>0</v>
      </c>
      <c r="BV2" s="23">
        <f>IF(BU2-8&gt;=0,BU2-8,BU2)</f>
        <v>0</v>
      </c>
      <c r="BW2" s="23">
        <f>IF(BV2-4&gt;=0,BV2-4,BV2)</f>
        <v>0</v>
      </c>
      <c r="BX2" s="23">
        <f>IF(BW2-2&gt;=0,BW2-2,BW2)</f>
        <v>0</v>
      </c>
      <c r="BY2" s="23">
        <f>IF(BX2-1&gt;=0,BX2-1,BX2)</f>
        <v>0</v>
      </c>
      <c r="BZ2" s="23">
        <f>IF($D2-128&gt;=0,$D2-128,$D2)</f>
        <v>0</v>
      </c>
      <c r="CA2" s="23">
        <f>IF(BZ2-64&gt;=0,BZ2-64,BZ2)</f>
        <v>0</v>
      </c>
      <c r="CB2" s="23">
        <f>IF(CA2-32&gt;=0,CA2-32,CA2)</f>
        <v>0</v>
      </c>
      <c r="CC2" s="23">
        <f>IF(CB2-16&gt;=0,CB2-16,CB2)</f>
        <v>0</v>
      </c>
      <c r="CD2" s="23">
        <f>IF(CC2-8&gt;=0,CC2-8,CC2)</f>
        <v>0</v>
      </c>
      <c r="CE2" s="23">
        <f>IF(CD2-4&gt;=0,CD2-4,CD2)</f>
        <v>0</v>
      </c>
      <c r="CF2" s="23">
        <f>IF(CE2-2&gt;=0,CE2-2,CE2)</f>
        <v>0</v>
      </c>
      <c r="CG2" s="23">
        <f>IF(CF2-1&gt;=0,CF2-1,CF2)</f>
        <v>0</v>
      </c>
    </row>
    <row r="3" spans="1:85" ht="15.75" thickBot="1" x14ac:dyDescent="0.3">
      <c r="G3" s="74"/>
      <c r="K3" s="76" t="s">
        <v>28</v>
      </c>
      <c r="L3" s="76"/>
      <c r="M3" s="77"/>
      <c r="N3" s="28" t="str">
        <f>IF(G2&lt;&gt;"",32-$J$26,"")</f>
        <v/>
      </c>
      <c r="O3" s="39" t="str">
        <f>IF(O2&lt;&gt;"",IF($N3&gt;=32,1,O2),"")</f>
        <v/>
      </c>
      <c r="P3" s="40" t="str">
        <f>IF(P2&lt;&gt;"",IF($N3&gt;=31,1,P2),"")</f>
        <v/>
      </c>
      <c r="Q3" s="40" t="str">
        <f>IF(Q2&lt;&gt;"",IF($N3&gt;=30,1,Q2),"")</f>
        <v/>
      </c>
      <c r="R3" s="40" t="str">
        <f>IF(R2&lt;&gt;"",IF($N3&gt;=29,1,R2),"")</f>
        <v/>
      </c>
      <c r="S3" s="40" t="str">
        <f>IF(S2&lt;&gt;"",IF($N3&gt;=28,1,S2),"")</f>
        <v/>
      </c>
      <c r="T3" s="40" t="str">
        <f>IF(T2&lt;&gt;"",IF($N3&gt;=27,1,T2),"")</f>
        <v/>
      </c>
      <c r="U3" s="40" t="str">
        <f>IF(U2&lt;&gt;"",IF($N3&gt;=26,1,U2),"")</f>
        <v/>
      </c>
      <c r="V3" s="40" t="str">
        <f>IF(V2&lt;&gt;"",IF($N3&gt;=25,1,V2),"")</f>
        <v/>
      </c>
      <c r="W3" s="41" t="str">
        <f>IF(W2&lt;&gt;"",IF($N3&gt;=24,1,W2),"")</f>
        <v/>
      </c>
      <c r="X3" s="41" t="str">
        <f>IF(X2&lt;&gt;"",IF($N3&gt;=23,1,X2),"")</f>
        <v/>
      </c>
      <c r="Y3" s="42" t="str">
        <f>IF(Y2&lt;&gt;"",IF($N3&gt;=22,1,Y2),"")</f>
        <v/>
      </c>
      <c r="Z3" s="42" t="str">
        <f>IF(Z2&lt;&gt;"",IF($N3&gt;=21,1,Z2),"")</f>
        <v/>
      </c>
      <c r="AA3" s="42" t="str">
        <f>IF(AA2&lt;&gt;"",IF($N3&gt;=20,1,AA2),"")</f>
        <v/>
      </c>
      <c r="AB3" s="42" t="str">
        <f>IF(AB2&lt;&gt;"",IF($N3&gt;=19,1,AB2),"")</f>
        <v/>
      </c>
      <c r="AC3" s="42" t="str">
        <f>IF(AC2&lt;&gt;"",IF($N3&gt;=18,1,AC2),"")</f>
        <v/>
      </c>
      <c r="AD3" s="42" t="str">
        <f>IF(AD2&lt;&gt;"",IF($N3&gt;=17,1,AD2),"")</f>
        <v/>
      </c>
      <c r="AE3" s="43" t="str">
        <f>IF(AE2&lt;&gt;"",IF($N3&gt;=16,1,AE2),"")</f>
        <v/>
      </c>
      <c r="AF3" s="43" t="str">
        <f>IF(AF2&lt;&gt;"",IF($N3&gt;=15,1,AF2),"")</f>
        <v/>
      </c>
      <c r="AG3" s="44" t="str">
        <f>IF(AG2&lt;&gt;"",IF($N3&gt;=14,1,AG2),"")</f>
        <v/>
      </c>
      <c r="AH3" s="45" t="str">
        <f>IF(AH2&lt;&gt;"",IF($N3&gt;=13,1,AH2),"")</f>
        <v/>
      </c>
      <c r="AI3" s="45" t="str">
        <f>IF(AI2&lt;&gt;"",IF($N3&gt;=12,1,AI2),"")</f>
        <v/>
      </c>
      <c r="AJ3" s="45" t="str">
        <f>IF(AJ2&lt;&gt;"",IF($N3&gt;=11,1,AJ2),"")</f>
        <v/>
      </c>
      <c r="AK3" s="45" t="str">
        <f>IF(AK2&lt;&gt;"",IF($N3&gt;=10,1,AK2),"")</f>
        <v/>
      </c>
      <c r="AL3" s="45" t="str">
        <f>IF(AL2&lt;&gt;"",IF($N3&gt;=9,1,AL2),"")</f>
        <v/>
      </c>
      <c r="AM3" s="46" t="str">
        <f>IF(AM2&lt;&gt;"",IF($N3&gt;=8,1,AM2),"")</f>
        <v/>
      </c>
      <c r="AN3" s="46" t="str">
        <f>IF(AN2&lt;&gt;"",IF($N3&gt;=7,1,AN2),"")</f>
        <v/>
      </c>
      <c r="AO3" s="47" t="str">
        <f>IF(AO2&lt;&gt;"",IF($N3&gt;=6,1,AO2),"")</f>
        <v/>
      </c>
      <c r="AP3" s="47" t="str">
        <f>IF(AP2&lt;&gt;"",IF($N3&gt;=5,1,AP2),"")</f>
        <v/>
      </c>
      <c r="AQ3" s="47" t="str">
        <f>IF(AQ2&lt;&gt;"",IF($N3&gt;=4,1,AQ2),"")</f>
        <v/>
      </c>
      <c r="AR3" s="47" t="str">
        <f>IF(AR2&lt;&gt;"",IF($N3&gt;=3,1,AR2),"")</f>
        <v/>
      </c>
      <c r="AS3" s="47" t="str">
        <f>IF(AS2&lt;&gt;"",IF($N3&gt;=2,1,AS2),"")</f>
        <v/>
      </c>
      <c r="AT3" s="48" t="str">
        <f>IF(AT2&lt;&gt;"",IF($N3&gt;=1,1,AT2),"")</f>
        <v/>
      </c>
      <c r="AV3" s="25" t="str">
        <f>IF(G2&lt;&gt;"",O3*128+P3*64+Q3*32+R3*16+S3*8+T3*4+U3*2+V3*1,"")</f>
        <v/>
      </c>
      <c r="AW3" s="10" t="str">
        <f>IF(G2&lt;&gt;"",W3*128+X3*64+Y3*32+Z3*16+AA3*8+AB3*4+AC3*2+AD3,"")</f>
        <v/>
      </c>
      <c r="AX3" s="10" t="str">
        <f>IF(G2&lt;&gt;"",AE3*128+AF3*64+AG3*32+AH3*16+AI3*8+AJ3*4+AK3*2+AL3,"")</f>
        <v/>
      </c>
      <c r="AY3" s="10" t="str">
        <f>IF(G2&lt;&gt;"",AM3*128+AN3*64+AO3*32+AP3*16+AQ3*8+AR3*4+AS3*2+AT3,"")</f>
        <v/>
      </c>
      <c r="BB3" s="1" t="str">
        <f>AV3</f>
        <v/>
      </c>
      <c r="BC3" s="24" t="str">
        <f>AW3</f>
        <v/>
      </c>
      <c r="BD3" s="24" t="e">
        <f>IF(BE3=0,AX3+1,AX3)</f>
        <v>#VALUE!</v>
      </c>
      <c r="BE3" t="e">
        <f>IF(AY3=255,0,AY3+1)</f>
        <v>#VALUE!</v>
      </c>
    </row>
    <row r="4" spans="1:85" x14ac:dyDescent="0.25">
      <c r="F4" t="s">
        <v>9</v>
      </c>
      <c r="G4" s="74"/>
      <c r="H4" t="str">
        <f t="shared" ref="H4" si="0">IF(G4&lt;&gt;"",G4+2,"")</f>
        <v/>
      </c>
      <c r="I4" s="1" t="s">
        <v>4</v>
      </c>
      <c r="J4" t="str">
        <f t="shared" ref="J4" si="1">IF(G4&lt;&gt;"",POWER(2,ROUNDUP(LOG(H4,2),0)),"")</f>
        <v/>
      </c>
      <c r="K4" s="20" t="str">
        <f t="shared" ref="K4" si="2">IF(G4&lt;&gt;"",LOG(J4,2),"")</f>
        <v/>
      </c>
      <c r="L4" s="20" t="str">
        <f t="shared" ref="L4" si="3">IF(G4&lt;&gt;"",IF(G4&lt;&gt;"",32-K4,""),"")</f>
        <v/>
      </c>
      <c r="M4" s="21"/>
      <c r="N4" s="28" t="str">
        <f t="shared" ref="N4" si="4">IF(G4&lt;&gt;"",32-$J$26,"")</f>
        <v/>
      </c>
      <c r="O4" s="29" t="str">
        <f>IF(G4&lt;&gt;"",IF(BB4&lt;BB3,1,0),"")</f>
        <v/>
      </c>
      <c r="P4" s="30" t="str">
        <f>IF(G4&lt;&gt;"",IF(BC4&lt;BB4,1,0),"")</f>
        <v/>
      </c>
      <c r="Q4" s="49" t="str">
        <f>IF(G4&lt;&gt;"",IF(BD4&lt;BC4,1,0),"")</f>
        <v/>
      </c>
      <c r="R4" s="49" t="str">
        <f>IF(G4&lt;&gt;"",IF(BE4&lt;BD4,1,0),"")</f>
        <v/>
      </c>
      <c r="S4" s="49" t="str">
        <f>IF(G4&lt;&gt;"",IF(BF4&lt;BE4,1,0),"")</f>
        <v/>
      </c>
      <c r="T4" s="49" t="str">
        <f>IF(G4&lt;&gt;"",IF(BG4&lt;BF4,1,0),"")</f>
        <v/>
      </c>
      <c r="U4" s="49" t="str">
        <f>IF(G4&lt;&gt;"",IF(BH4&lt;BG4,1,0),"")</f>
        <v/>
      </c>
      <c r="V4" s="49" t="str">
        <f>IF(G4&lt;&gt;"",IF(BI4&lt;BH4,1,0),"")</f>
        <v/>
      </c>
      <c r="W4" s="31" t="str">
        <f>IF(G4&lt;&gt;"",IF(BJ4&lt;BC3,1,0),"")</f>
        <v/>
      </c>
      <c r="X4" s="31" t="str">
        <f>IF(G4&lt;&gt;"",IF(BK4&lt;BJ4,1,0),"")</f>
        <v/>
      </c>
      <c r="Y4" s="32" t="str">
        <f>IF(G4&lt;&gt;"",IF(BL4&lt;BK4,1,0),"")</f>
        <v/>
      </c>
      <c r="Z4" s="32" t="str">
        <f>IF(G4&lt;&gt;"",IF(BM4&lt;BL4,1,0),"")</f>
        <v/>
      </c>
      <c r="AA4" s="32" t="str">
        <f>IF(G4&lt;&gt;"",IF(BN4&lt;BM4,1,0),"")</f>
        <v/>
      </c>
      <c r="AB4" s="32" t="str">
        <f>IF(G4&lt;&gt;"",IF(BO4&lt;BN4,1,0),"")</f>
        <v/>
      </c>
      <c r="AC4" s="32" t="str">
        <f>IF(G4&lt;&gt;"",IF(BP4&lt;BO4,1,0),"")</f>
        <v/>
      </c>
      <c r="AD4" s="32" t="str">
        <f>IF(G4&lt;&gt;"",IF(BQ4&lt;BP4,1,0),"")</f>
        <v/>
      </c>
      <c r="AE4" s="33" t="str">
        <f>IF(G4&lt;&gt;"",IF(BR4&lt;BD3,1,0),"")</f>
        <v/>
      </c>
      <c r="AF4" s="33" t="str">
        <f>IF(G4&lt;&gt;"",IF(BS4&lt;BR4,1,0),"")</f>
        <v/>
      </c>
      <c r="AG4" s="34" t="str">
        <f>IF(G4&lt;&gt;"",IF(BT4&lt;BS4,1,0),"")</f>
        <v/>
      </c>
      <c r="AH4" s="35" t="str">
        <f>IF(G4&lt;&gt;"",IF(BU4&lt;BT4,1,0),"")</f>
        <v/>
      </c>
      <c r="AI4" s="35" t="str">
        <f>IF(G4&lt;&gt;"",IF(BV4&lt;BU4,1,0),"")</f>
        <v/>
      </c>
      <c r="AJ4" s="35" t="str">
        <f>IF(G4&lt;&gt;"",IF(BW4&lt;BV4,1,0),"")</f>
        <v/>
      </c>
      <c r="AK4" s="35" t="str">
        <f>IF(G4&lt;&gt;"",IF(BX4&lt;BW4,1,0),"")</f>
        <v/>
      </c>
      <c r="AL4" s="35" t="str">
        <f>IF(G4&lt;&gt;"",IF(BY4&lt;BX4,1,0),"")</f>
        <v/>
      </c>
      <c r="AM4" s="36" t="str">
        <f>IF(G4&lt;&gt;"",IF(BZ4&lt;BE3,1,0),"")</f>
        <v/>
      </c>
      <c r="AN4" s="36" t="str">
        <f>IF(G4&lt;&gt;"",IF(CA4&lt;BZ4,1,0),"")</f>
        <v/>
      </c>
      <c r="AO4" s="37" t="str">
        <f>IF(G4&lt;&gt;"",IF(CB4&lt;CA4,1,0),"")</f>
        <v/>
      </c>
      <c r="AP4" s="37" t="str">
        <f>IF(G4&lt;&gt;"",IF(CC4&lt;CB4,1,0),"")</f>
        <v/>
      </c>
      <c r="AQ4" s="37" t="str">
        <f>IF(G4&lt;&gt;"",IF(CD4&lt;CC4,1,0),"")</f>
        <v/>
      </c>
      <c r="AR4" s="37" t="str">
        <f>IF(G4&lt;&gt;"",IF(CE4&lt;CD4,1,0),"")</f>
        <v/>
      </c>
      <c r="AS4" s="37" t="str">
        <f>IF(G4&lt;&gt;"",IF(CF4&lt;CE4,1,0),"")</f>
        <v/>
      </c>
      <c r="AT4" s="38" t="str">
        <f>IF(G4&lt;&gt;"",IF(CG4&lt;CF4,1,0),"")</f>
        <v/>
      </c>
      <c r="AV4" s="5" t="str">
        <f>IF(G4&lt;&gt;"",O4*128+P4*64+Q4*32+R4*16+S4*8+T4*4+U4*2+V4*1,"")</f>
        <v/>
      </c>
      <c r="AW4" s="10" t="str">
        <f>IF(G4&lt;&gt;"",W4*128+X4*64+Y4*32+Z4*16+AA4*8+AB4*4+AC4*2+AD4,"")</f>
        <v/>
      </c>
      <c r="AX4" s="10" t="str">
        <f>IF(G4&lt;&gt;"",AE4*128+AF4*64+AG4*32+AH4*16+AI4*8+AJ4*4+AK4*2+AL4,"")</f>
        <v/>
      </c>
      <c r="AY4" s="10" t="str">
        <f>IF(G4&lt;&gt;"",AM4*128+AN4*64+AO4*32+AP4*16+AQ4*8+AR4*4+AS4*2+AT4,"")</f>
        <v/>
      </c>
      <c r="AZ4" s="26" t="str">
        <f t="shared" ref="AZ4" si="5">IF(G4&lt;&gt;"",CONCATENATE("/",$J$26),"")</f>
        <v/>
      </c>
      <c r="BB4" s="23" t="e">
        <f>IF(BB3-128&gt;=0,BB3-128,BB3)</f>
        <v>#VALUE!</v>
      </c>
      <c r="BC4" s="23" t="e">
        <f>IF(BB4-64&gt;=0,BB4-64,BB4)</f>
        <v>#VALUE!</v>
      </c>
      <c r="BD4" s="23" t="e">
        <f>IF(BC4-32&gt;=0,BC4-32,BC4)</f>
        <v>#VALUE!</v>
      </c>
      <c r="BE4" s="23" t="e">
        <f>IF(BD4-16&gt;=0,BD4-16,BD4)</f>
        <v>#VALUE!</v>
      </c>
      <c r="BF4" s="23" t="e">
        <f>IF(BE4-8&gt;=0,BE4-8,BE4)</f>
        <v>#VALUE!</v>
      </c>
      <c r="BG4" s="23" t="e">
        <f>IF(BF4-4&gt;=0,BF4-4,BF4)</f>
        <v>#VALUE!</v>
      </c>
      <c r="BH4" s="23" t="e">
        <f>IF(BG4-2&gt;=0,BG4-2,BG4)</f>
        <v>#VALUE!</v>
      </c>
      <c r="BI4" s="23" t="e">
        <f>IF(BH4-1&gt;=0,BH4-1,BH4)</f>
        <v>#VALUE!</v>
      </c>
      <c r="BJ4" s="23" t="e">
        <f>IF(BC3-128&gt;=0,BC3-128,BC3)</f>
        <v>#VALUE!</v>
      </c>
      <c r="BK4" s="23" t="e">
        <f>IF(BJ4-64&gt;=0,BJ4-64,BJ4)</f>
        <v>#VALUE!</v>
      </c>
      <c r="BL4" s="23" t="e">
        <f>IF(BK4-32&gt;=0,BK4-32,BK4)</f>
        <v>#VALUE!</v>
      </c>
      <c r="BM4" s="23" t="e">
        <f>IF(BL4-16&gt;=0,BL4-16,BL4)</f>
        <v>#VALUE!</v>
      </c>
      <c r="BN4" s="23" t="e">
        <f>IF(BM4-8&gt;=0,BM4-8,BM4)</f>
        <v>#VALUE!</v>
      </c>
      <c r="BO4" s="23" t="e">
        <f>IF(BN4-4&gt;=0,BN4-4,BN4)</f>
        <v>#VALUE!</v>
      </c>
      <c r="BP4" s="23" t="e">
        <f>IF(BO4-2&gt;=0,BO4-2,BO4)</f>
        <v>#VALUE!</v>
      </c>
      <c r="BQ4" s="23" t="e">
        <f>IF(BP4-1&gt;=0,BP4-1,BP4)</f>
        <v>#VALUE!</v>
      </c>
      <c r="BR4" s="23" t="e">
        <f>IF(BD3-128&gt;=0,BD3-128,BD3)</f>
        <v>#VALUE!</v>
      </c>
      <c r="BS4" s="23" t="e">
        <f>IF(BR4-64&gt;=0,BR4-64,BR4)</f>
        <v>#VALUE!</v>
      </c>
      <c r="BT4" s="23" t="e">
        <f>IF(BS4-32&gt;=0,BS4-32,BS4)</f>
        <v>#VALUE!</v>
      </c>
      <c r="BU4" s="23" t="e">
        <f>IF(BT4-16&gt;=0,BT4-16,BT4)</f>
        <v>#VALUE!</v>
      </c>
      <c r="BV4" s="23" t="e">
        <f>IF(BU4-8&gt;=0,BU4-8,BU4)</f>
        <v>#VALUE!</v>
      </c>
      <c r="BW4" s="23" t="e">
        <f>IF(BV4-4&gt;=0,BV4-4,BV4)</f>
        <v>#VALUE!</v>
      </c>
      <c r="BX4" s="23" t="e">
        <f>IF(BW4-2&gt;=0,BW4-2,BW4)</f>
        <v>#VALUE!</v>
      </c>
      <c r="BY4" s="23" t="e">
        <f>IF(BX4-1&gt;=0,BX4-1,BX4)</f>
        <v>#VALUE!</v>
      </c>
      <c r="BZ4" s="23" t="e">
        <f>IF(BE3-128&gt;=0,BE3-128,BE3)</f>
        <v>#VALUE!</v>
      </c>
      <c r="CA4" s="23" t="e">
        <f>IF(BZ4-64&gt;=0,BZ4-64,BZ4)</f>
        <v>#VALUE!</v>
      </c>
      <c r="CB4" s="23" t="e">
        <f>IF(CA4-32&gt;=0,CA4-32,CA4)</f>
        <v>#VALUE!</v>
      </c>
      <c r="CC4" s="23" t="e">
        <f>IF(CB4-16&gt;=0,CB4-16,CB4)</f>
        <v>#VALUE!</v>
      </c>
      <c r="CD4" s="23" t="e">
        <f>IF(CC4-8&gt;=0,CC4-8,CC4)</f>
        <v>#VALUE!</v>
      </c>
      <c r="CE4" s="23" t="e">
        <f>IF(CD4-4&gt;=0,CD4-4,CD4)</f>
        <v>#VALUE!</v>
      </c>
      <c r="CF4" s="23" t="e">
        <f>IF(CE4-2&gt;=0,CE4-2,CE4)</f>
        <v>#VALUE!</v>
      </c>
      <c r="CG4" s="23" t="e">
        <f>IF(CF4-1&gt;=0,CF4-1,CF4)</f>
        <v>#VALUE!</v>
      </c>
    </row>
    <row r="5" spans="1:85" ht="15.75" thickBot="1" x14ac:dyDescent="0.3">
      <c r="G5" s="74"/>
      <c r="K5" s="76" t="s">
        <v>28</v>
      </c>
      <c r="L5" s="76"/>
      <c r="M5" s="77"/>
      <c r="N5" s="28" t="str">
        <f t="shared" ref="N5" si="6">IF(G4&lt;&gt;"",32-$J$26,"")</f>
        <v/>
      </c>
      <c r="O5" s="39" t="str">
        <f>IF(O4&lt;&gt;"",IF($N5&gt;=32,1,O4),"")</f>
        <v/>
      </c>
      <c r="P5" s="40" t="str">
        <f>IF(P4&lt;&gt;"",IF($N5&gt;=31,1,P4),"")</f>
        <v/>
      </c>
      <c r="Q5" s="50" t="str">
        <f>IF(Q4&lt;&gt;"",IF($N5&gt;=30,1,Q4),"")</f>
        <v/>
      </c>
      <c r="R5" s="50" t="str">
        <f>IF(R4&lt;&gt;"",IF($N5&gt;=29,1,R4),"")</f>
        <v/>
      </c>
      <c r="S5" s="50" t="str">
        <f>IF(S4&lt;&gt;"",IF($N5&gt;=28,1,S4),"")</f>
        <v/>
      </c>
      <c r="T5" s="50" t="str">
        <f>IF(T4&lt;&gt;"",IF($N5&gt;=27,1,T4),"")</f>
        <v/>
      </c>
      <c r="U5" s="50" t="str">
        <f>IF(U4&lt;&gt;"",IF($N5&gt;=26,1,U4),"")</f>
        <v/>
      </c>
      <c r="V5" s="50" t="str">
        <f>IF(V4&lt;&gt;"",IF($N5&gt;=25,1,V4),"")</f>
        <v/>
      </c>
      <c r="W5" s="41" t="str">
        <f>IF(W4&lt;&gt;"",IF($N5&gt;=24,1,W4),"")</f>
        <v/>
      </c>
      <c r="X5" s="41" t="str">
        <f>IF(X4&lt;&gt;"",IF($N5&gt;=23,1,X4),"")</f>
        <v/>
      </c>
      <c r="Y5" s="42" t="str">
        <f>IF(Y4&lt;&gt;"",IF($N5&gt;=22,1,Y4),"")</f>
        <v/>
      </c>
      <c r="Z5" s="42" t="str">
        <f>IF(Z4&lt;&gt;"",IF($N5&gt;=21,1,Z4),"")</f>
        <v/>
      </c>
      <c r="AA5" s="42" t="str">
        <f>IF(AA4&lt;&gt;"",IF($N5&gt;=20,1,AA4),"")</f>
        <v/>
      </c>
      <c r="AB5" s="42" t="str">
        <f>IF(AB4&lt;&gt;"",IF($N5&gt;=19,1,AB4),"")</f>
        <v/>
      </c>
      <c r="AC5" s="42" t="str">
        <f>IF(AC4&lt;&gt;"",IF($N5&gt;=18,1,AC4),"")</f>
        <v/>
      </c>
      <c r="AD5" s="42" t="str">
        <f>IF(AD4&lt;&gt;"",IF($N5&gt;=17,1,AD4),"")</f>
        <v/>
      </c>
      <c r="AE5" s="43" t="str">
        <f>IF(AE4&lt;&gt;"",IF($N5&gt;=16,1,AE4),"")</f>
        <v/>
      </c>
      <c r="AF5" s="43" t="str">
        <f>IF(AF4&lt;&gt;"",IF($N5&gt;=15,1,AF4),"")</f>
        <v/>
      </c>
      <c r="AG5" s="44" t="str">
        <f>IF(AG4&lt;&gt;"",IF($N5&gt;=14,1,AG4),"")</f>
        <v/>
      </c>
      <c r="AH5" s="45" t="str">
        <f>IF(AH4&lt;&gt;"",IF($N5&gt;=13,1,AH4),"")</f>
        <v/>
      </c>
      <c r="AI5" s="45" t="str">
        <f>IF(AI4&lt;&gt;"",IF($N5&gt;=12,1,AI4),"")</f>
        <v/>
      </c>
      <c r="AJ5" s="45" t="str">
        <f>IF(AJ4&lt;&gt;"",IF($N5&gt;=11,1,AJ4),"")</f>
        <v/>
      </c>
      <c r="AK5" s="45" t="str">
        <f>IF(AK4&lt;&gt;"",IF($N5&gt;=10,1,AK4),"")</f>
        <v/>
      </c>
      <c r="AL5" s="45" t="str">
        <f>IF(AL4&lt;&gt;"",IF($N5&gt;=9,1,AL4),"")</f>
        <v/>
      </c>
      <c r="AM5" s="46" t="str">
        <f>IF(AM4&lt;&gt;"",IF($N5&gt;=8,1,AM4),"")</f>
        <v/>
      </c>
      <c r="AN5" s="46" t="str">
        <f>IF(AN4&lt;&gt;"",IF($N5&gt;=7,1,AN4),"")</f>
        <v/>
      </c>
      <c r="AO5" s="47" t="str">
        <f>IF(AO4&lt;&gt;"",IF($N5&gt;=6,1,AO4),"")</f>
        <v/>
      </c>
      <c r="AP5" s="47" t="str">
        <f>IF(AP4&lt;&gt;"",IF($N5&gt;=5,1,AP4),"")</f>
        <v/>
      </c>
      <c r="AQ5" s="47" t="str">
        <f>IF(AQ4&lt;&gt;"",IF($N5&gt;=4,1,AQ4),"")</f>
        <v/>
      </c>
      <c r="AR5" s="47" t="str">
        <f>IF(AR4&lt;&gt;"",IF($N5&gt;=3,1,AR4),"")</f>
        <v/>
      </c>
      <c r="AS5" s="47" t="str">
        <f>IF(AS4&lt;&gt;"",IF($N5&gt;=2,1,AS4),"")</f>
        <v/>
      </c>
      <c r="AT5" s="48" t="str">
        <f>IF(AT4&lt;&gt;"",IF($N5&gt;=1,1,AT4),"")</f>
        <v/>
      </c>
      <c r="AV5" s="5" t="str">
        <f>IF(G4&lt;&gt;"",O5*128+P5*64+Q5*32+R5*16+S5*8+T5*4+U5*2+V5*1,"")</f>
        <v/>
      </c>
      <c r="AW5" s="10" t="str">
        <f>IF(G4&lt;&gt;"",W5*128+X5*64+Y5*32+Z5*16+AA5*8+AB5*4+AC5*2+AD5,"")</f>
        <v/>
      </c>
      <c r="AX5" s="10" t="str">
        <f>IF(G4&lt;&gt;"",AE5*128+AF5*64+AG5*32+AH5*16+AI5*8+AJ5*4+AK5*2+AL5,"")</f>
        <v/>
      </c>
      <c r="AY5" s="10" t="str">
        <f>IF(G4&lt;&gt;"",AM5*128+AN5*64+AO5*32+AP5*16+AQ5*8+AR5*4+AS5*2+AT5,"")</f>
        <v/>
      </c>
      <c r="BB5" s="1" t="str">
        <f>AV5</f>
        <v/>
      </c>
      <c r="BC5" s="24" t="str">
        <f>AW5</f>
        <v/>
      </c>
      <c r="BD5" s="24" t="e">
        <f>IF(BE5=0,AX5+1,AX5)</f>
        <v>#VALUE!</v>
      </c>
      <c r="BE5" t="e">
        <f>IF(AY5=255,0,AY5+1)</f>
        <v>#VALUE!</v>
      </c>
    </row>
    <row r="6" spans="1:85" x14ac:dyDescent="0.25">
      <c r="F6" t="s">
        <v>10</v>
      </c>
      <c r="G6" s="74"/>
      <c r="H6" t="str">
        <f t="shared" ref="H6" si="7">IF(G6&lt;&gt;"",G6+2,"")</f>
        <v/>
      </c>
      <c r="I6" s="1" t="s">
        <v>4</v>
      </c>
      <c r="J6" t="str">
        <f t="shared" ref="J6" si="8">IF(G6&lt;&gt;"",POWER(2,ROUNDUP(LOG(H6,2),0)),"")</f>
        <v/>
      </c>
      <c r="K6" s="20" t="str">
        <f t="shared" ref="K6" si="9">IF(G6&lt;&gt;"",LOG(J6,2),"")</f>
        <v/>
      </c>
      <c r="L6" s="20" t="str">
        <f t="shared" ref="L6" si="10">IF(G6&lt;&gt;"",IF(G6&lt;&gt;"",32-K6,""),"")</f>
        <v/>
      </c>
      <c r="M6" s="21"/>
      <c r="N6" s="28" t="str">
        <f t="shared" ref="N6" si="11">IF(G6&lt;&gt;"",32-$J$26,"")</f>
        <v/>
      </c>
      <c r="O6" s="29" t="str">
        <f>IF(G6&lt;&gt;"",IF(BB6&lt;BB5,1,0),"")</f>
        <v/>
      </c>
      <c r="P6" s="30" t="str">
        <f>IF(G6&lt;&gt;"",IF(BC6&lt;BB6,1,0),"")</f>
        <v/>
      </c>
      <c r="Q6" s="49" t="str">
        <f>IF(G6&lt;&gt;"",IF(BD6&lt;BC6,1,0),"")</f>
        <v/>
      </c>
      <c r="R6" s="49" t="str">
        <f>IF(G6&lt;&gt;"",IF(BE6&lt;BD6,1,0),"")</f>
        <v/>
      </c>
      <c r="S6" s="49" t="str">
        <f>IF(G6&lt;&gt;"",IF(BF6&lt;BE6,1,0),"")</f>
        <v/>
      </c>
      <c r="T6" s="49" t="str">
        <f>IF(G6&lt;&gt;"",IF(BG6&lt;BF6,1,0),"")</f>
        <v/>
      </c>
      <c r="U6" s="49" t="str">
        <f>IF(G6&lt;&gt;"",IF(BH6&lt;BG6,1,0),"")</f>
        <v/>
      </c>
      <c r="V6" s="49" t="str">
        <f>IF(G6&lt;&gt;"",IF(BI6&lt;BH6,1,0),"")</f>
        <v/>
      </c>
      <c r="W6" s="31" t="str">
        <f>IF(G6&lt;&gt;"",IF(BJ6&lt;BC5,1,0),"")</f>
        <v/>
      </c>
      <c r="X6" s="31" t="str">
        <f>IF(G6&lt;&gt;"",IF(BK6&lt;BJ6,1,0),"")</f>
        <v/>
      </c>
      <c r="Y6" s="32" t="str">
        <f>IF(G6&lt;&gt;"",IF(BL6&lt;BK6,1,0),"")</f>
        <v/>
      </c>
      <c r="Z6" s="32" t="str">
        <f>IF(G6&lt;&gt;"",IF(BM6&lt;BL6,1,0),"")</f>
        <v/>
      </c>
      <c r="AA6" s="32" t="str">
        <f>IF(G6&lt;&gt;"",IF(BN6&lt;BM6,1,0),"")</f>
        <v/>
      </c>
      <c r="AB6" s="32" t="str">
        <f>IF(G6&lt;&gt;"",IF(BO6&lt;BN6,1,0),"")</f>
        <v/>
      </c>
      <c r="AC6" s="32" t="str">
        <f>IF(G6&lt;&gt;"",IF(BP6&lt;BO6,1,0),"")</f>
        <v/>
      </c>
      <c r="AD6" s="32" t="str">
        <f>IF(G6&lt;&gt;"",IF(BQ6&lt;BP6,1,0),"")</f>
        <v/>
      </c>
      <c r="AE6" s="33" t="str">
        <f>IF(G6&lt;&gt;"",IF(BR6&lt;BD5,1,0),"")</f>
        <v/>
      </c>
      <c r="AF6" s="33" t="str">
        <f>IF(G6&lt;&gt;"",IF(BS6&lt;BR6,1,0),"")</f>
        <v/>
      </c>
      <c r="AG6" s="34" t="str">
        <f>IF(G6&lt;&gt;"",IF(BT6&lt;BS6,1,0),"")</f>
        <v/>
      </c>
      <c r="AH6" s="35" t="str">
        <f>IF(G6&lt;&gt;"",IF(BU6&lt;BT6,1,0),"")</f>
        <v/>
      </c>
      <c r="AI6" s="35" t="str">
        <f>IF(G6&lt;&gt;"",IF(BV6&lt;BU6,1,0),"")</f>
        <v/>
      </c>
      <c r="AJ6" s="35" t="str">
        <f>IF(G6&lt;&gt;"",IF(BW6&lt;BV6,1,0),"")</f>
        <v/>
      </c>
      <c r="AK6" s="35" t="str">
        <f>IF(G6&lt;&gt;"",IF(BX6&lt;BW6,1,0),"")</f>
        <v/>
      </c>
      <c r="AL6" s="35" t="str">
        <f>IF(G6&lt;&gt;"",IF(BY6&lt;BX6,1,0),"")</f>
        <v/>
      </c>
      <c r="AM6" s="36" t="str">
        <f>IF(G6&lt;&gt;"",IF(BZ6&lt;BE5,1,0),"")</f>
        <v/>
      </c>
      <c r="AN6" s="36" t="str">
        <f>IF(G6&lt;&gt;"",IF(CA6&lt;BZ6,1,0),"")</f>
        <v/>
      </c>
      <c r="AO6" s="37" t="str">
        <f>IF(G6&lt;&gt;"",IF(CB6&lt;CA6,1,0),"")</f>
        <v/>
      </c>
      <c r="AP6" s="37" t="str">
        <f>IF(G6&lt;&gt;"",IF(CC6&lt;CB6,1,0),"")</f>
        <v/>
      </c>
      <c r="AQ6" s="37" t="str">
        <f>IF(G6&lt;&gt;"",IF(CD6&lt;CC6,1,0),"")</f>
        <v/>
      </c>
      <c r="AR6" s="37" t="str">
        <f>IF(G6&lt;&gt;"",IF(CE6&lt;CD6,1,0),"")</f>
        <v/>
      </c>
      <c r="AS6" s="37" t="str">
        <f>IF(G6&lt;&gt;"",IF(CF6&lt;CE6,1,0),"")</f>
        <v/>
      </c>
      <c r="AT6" s="38" t="str">
        <f>IF(G6&lt;&gt;"",IF(CG6&lt;CF6,1,0),"")</f>
        <v/>
      </c>
      <c r="AV6" s="5" t="str">
        <f>IF(G6&lt;&gt;"",O6*128+P6*64+Q6*32+R6*16+S6*8+T6*4+U6*2+V6*1,"")</f>
        <v/>
      </c>
      <c r="AW6" s="10" t="str">
        <f>IF(G6&lt;&gt;"",W6*128+X6*64+Y6*32+Z6*16+AA6*8+AB6*4+AC6*2+AD6,"")</f>
        <v/>
      </c>
      <c r="AX6" s="10" t="str">
        <f>IF(G6&lt;&gt;"",AE6*128+AF6*64+AG6*32+AH6*16+AI6*8+AJ6*4+AK6*2+AL6,"")</f>
        <v/>
      </c>
      <c r="AY6" s="10" t="str">
        <f>IF(G6&lt;&gt;"",AM6*128+AN6*64+AO6*32+AP6*16+AQ6*8+AR6*4+AS6*2+AT6,"")</f>
        <v/>
      </c>
      <c r="AZ6" s="26" t="str">
        <f t="shared" ref="AZ6" si="12">IF(G6&lt;&gt;"",CONCATENATE("/",$J$26),"")</f>
        <v/>
      </c>
      <c r="BB6" s="23" t="e">
        <f>IF(BB5-128&gt;=0,BB5-128,BB5)</f>
        <v>#VALUE!</v>
      </c>
      <c r="BC6" s="23" t="e">
        <f>IF(BB6-64&gt;=0,BB6-64,BB6)</f>
        <v>#VALUE!</v>
      </c>
      <c r="BD6" s="23" t="e">
        <f>IF(BC6-32&gt;=0,BC6-32,BC6)</f>
        <v>#VALUE!</v>
      </c>
      <c r="BE6" s="23" t="e">
        <f>IF(BD6-16&gt;=0,BD6-16,BD6)</f>
        <v>#VALUE!</v>
      </c>
      <c r="BF6" s="23" t="e">
        <f>IF(BE6-8&gt;=0,BE6-8,BE6)</f>
        <v>#VALUE!</v>
      </c>
      <c r="BG6" s="23" t="e">
        <f>IF(BF6-4&gt;=0,BF6-4,BF6)</f>
        <v>#VALUE!</v>
      </c>
      <c r="BH6" s="23" t="e">
        <f>IF(BG6-2&gt;=0,BG6-2,BG6)</f>
        <v>#VALUE!</v>
      </c>
      <c r="BI6" s="23" t="e">
        <f>IF(BH6-1&gt;=0,BH6-1,BH6)</f>
        <v>#VALUE!</v>
      </c>
      <c r="BJ6" s="23" t="e">
        <f>IF(BC5-128&gt;=0,BC5-128,BC5)</f>
        <v>#VALUE!</v>
      </c>
      <c r="BK6" s="23" t="e">
        <f>IF(BJ6-64&gt;=0,BJ6-64,BJ6)</f>
        <v>#VALUE!</v>
      </c>
      <c r="BL6" s="23" t="e">
        <f>IF(BK6-32&gt;=0,BK6-32,BK6)</f>
        <v>#VALUE!</v>
      </c>
      <c r="BM6" s="23" t="e">
        <f>IF(BL6-16&gt;=0,BL6-16,BL6)</f>
        <v>#VALUE!</v>
      </c>
      <c r="BN6" s="23" t="e">
        <f>IF(BM6-8&gt;=0,BM6-8,BM6)</f>
        <v>#VALUE!</v>
      </c>
      <c r="BO6" s="23" t="e">
        <f>IF(BN6-4&gt;=0,BN6-4,BN6)</f>
        <v>#VALUE!</v>
      </c>
      <c r="BP6" s="23" t="e">
        <f>IF(BO6-2&gt;=0,BO6-2,BO6)</f>
        <v>#VALUE!</v>
      </c>
      <c r="BQ6" s="23" t="e">
        <f>IF(BP6-1&gt;=0,BP6-1,BP6)</f>
        <v>#VALUE!</v>
      </c>
      <c r="BR6" s="23" t="e">
        <f>IF(BD5-128&gt;=0,BD5-128,BD5)</f>
        <v>#VALUE!</v>
      </c>
      <c r="BS6" s="23" t="e">
        <f>IF(BR6-64&gt;=0,BR6-64,BR6)</f>
        <v>#VALUE!</v>
      </c>
      <c r="BT6" s="23" t="e">
        <f>IF(BS6-32&gt;=0,BS6-32,BS6)</f>
        <v>#VALUE!</v>
      </c>
      <c r="BU6" s="23" t="e">
        <f>IF(BT6-16&gt;=0,BT6-16,BT6)</f>
        <v>#VALUE!</v>
      </c>
      <c r="BV6" s="23" t="e">
        <f>IF(BU6-8&gt;=0,BU6-8,BU6)</f>
        <v>#VALUE!</v>
      </c>
      <c r="BW6" s="23" t="e">
        <f>IF(BV6-4&gt;=0,BV6-4,BV6)</f>
        <v>#VALUE!</v>
      </c>
      <c r="BX6" s="23" t="e">
        <f>IF(BW6-2&gt;=0,BW6-2,BW6)</f>
        <v>#VALUE!</v>
      </c>
      <c r="BY6" s="23" t="e">
        <f>IF(BX6-1&gt;=0,BX6-1,BX6)</f>
        <v>#VALUE!</v>
      </c>
      <c r="BZ6" s="23" t="e">
        <f>IF(BE5-128&gt;=0,BE5-128,BE5)</f>
        <v>#VALUE!</v>
      </c>
      <c r="CA6" s="23" t="e">
        <f>IF(BZ6-64&gt;=0,BZ6-64,BZ6)</f>
        <v>#VALUE!</v>
      </c>
      <c r="CB6" s="23" t="e">
        <f>IF(CA6-32&gt;=0,CA6-32,CA6)</f>
        <v>#VALUE!</v>
      </c>
      <c r="CC6" s="23" t="e">
        <f>IF(CB6-16&gt;=0,CB6-16,CB6)</f>
        <v>#VALUE!</v>
      </c>
      <c r="CD6" s="23" t="e">
        <f>IF(CC6-8&gt;=0,CC6-8,CC6)</f>
        <v>#VALUE!</v>
      </c>
      <c r="CE6" s="23" t="e">
        <f>IF(CD6-4&gt;=0,CD6-4,CD6)</f>
        <v>#VALUE!</v>
      </c>
      <c r="CF6" s="23" t="e">
        <f>IF(CE6-2&gt;=0,CE6-2,CE6)</f>
        <v>#VALUE!</v>
      </c>
      <c r="CG6" s="23" t="e">
        <f>IF(CF6-1&gt;=0,CF6-1,CF6)</f>
        <v>#VALUE!</v>
      </c>
    </row>
    <row r="7" spans="1:85" ht="15.75" thickBot="1" x14ac:dyDescent="0.3">
      <c r="G7" s="74"/>
      <c r="K7" s="76" t="s">
        <v>28</v>
      </c>
      <c r="L7" s="76"/>
      <c r="M7" s="77"/>
      <c r="N7" s="28" t="str">
        <f t="shared" ref="N7" si="13">IF(G6&lt;&gt;"",32-$J$26,"")</f>
        <v/>
      </c>
      <c r="O7" s="39" t="str">
        <f>IF(O6&lt;&gt;"",IF($N7&gt;=32,1,O6),"")</f>
        <v/>
      </c>
      <c r="P7" s="40" t="str">
        <f>IF(P6&lt;&gt;"",IF($N7&gt;=31,1,P6),"")</f>
        <v/>
      </c>
      <c r="Q7" s="50" t="str">
        <f>IF(Q6&lt;&gt;"",IF($N7&gt;=30,1,Q6),"")</f>
        <v/>
      </c>
      <c r="R7" s="50" t="str">
        <f>IF(R6&lt;&gt;"",IF($N7&gt;=29,1,R6),"")</f>
        <v/>
      </c>
      <c r="S7" s="50" t="str">
        <f>IF(S6&lt;&gt;"",IF($N7&gt;=28,1,S6),"")</f>
        <v/>
      </c>
      <c r="T7" s="50" t="str">
        <f>IF(T6&lt;&gt;"",IF($N7&gt;=27,1,T6),"")</f>
        <v/>
      </c>
      <c r="U7" s="50" t="str">
        <f>IF(U6&lt;&gt;"",IF($N7&gt;=26,1,U6),"")</f>
        <v/>
      </c>
      <c r="V7" s="50" t="str">
        <f>IF(V6&lt;&gt;"",IF($N7&gt;=25,1,V6),"")</f>
        <v/>
      </c>
      <c r="W7" s="41" t="str">
        <f>IF(W6&lt;&gt;"",IF($N7&gt;=24,1,W6),"")</f>
        <v/>
      </c>
      <c r="X7" s="41" t="str">
        <f>IF(X6&lt;&gt;"",IF($N7&gt;=23,1,X6),"")</f>
        <v/>
      </c>
      <c r="Y7" s="42" t="str">
        <f>IF(Y6&lt;&gt;"",IF($N7&gt;=22,1,Y6),"")</f>
        <v/>
      </c>
      <c r="Z7" s="42" t="str">
        <f>IF(Z6&lt;&gt;"",IF($N7&gt;=21,1,Z6),"")</f>
        <v/>
      </c>
      <c r="AA7" s="42" t="str">
        <f>IF(AA6&lt;&gt;"",IF($N7&gt;=20,1,AA6),"")</f>
        <v/>
      </c>
      <c r="AB7" s="42" t="str">
        <f>IF(AB6&lt;&gt;"",IF($N7&gt;=19,1,AB6),"")</f>
        <v/>
      </c>
      <c r="AC7" s="42" t="str">
        <f>IF(AC6&lt;&gt;"",IF($N7&gt;=18,1,AC6),"")</f>
        <v/>
      </c>
      <c r="AD7" s="42" t="str">
        <f>IF(AD6&lt;&gt;"",IF($N7&gt;=17,1,AD6),"")</f>
        <v/>
      </c>
      <c r="AE7" s="43" t="str">
        <f>IF(AE6&lt;&gt;"",IF($N7&gt;=16,1,AE6),"")</f>
        <v/>
      </c>
      <c r="AF7" s="43" t="str">
        <f>IF(AF6&lt;&gt;"",IF($N7&gt;=15,1,AF6),"")</f>
        <v/>
      </c>
      <c r="AG7" s="44" t="str">
        <f>IF(AG6&lt;&gt;"",IF($N7&gt;=14,1,AG6),"")</f>
        <v/>
      </c>
      <c r="AH7" s="45" t="str">
        <f>IF(AH6&lt;&gt;"",IF($N7&gt;=13,1,AH6),"")</f>
        <v/>
      </c>
      <c r="AI7" s="45" t="str">
        <f>IF(AI6&lt;&gt;"",IF($N7&gt;=12,1,AI6),"")</f>
        <v/>
      </c>
      <c r="AJ7" s="45" t="str">
        <f>IF(AJ6&lt;&gt;"",IF($N7&gt;=11,1,AJ6),"")</f>
        <v/>
      </c>
      <c r="AK7" s="45" t="str">
        <f>IF(AK6&lt;&gt;"",IF($N7&gt;=10,1,AK6),"")</f>
        <v/>
      </c>
      <c r="AL7" s="45" t="str">
        <f>IF(AL6&lt;&gt;"",IF($N7&gt;=9,1,AL6),"")</f>
        <v/>
      </c>
      <c r="AM7" s="46" t="str">
        <f>IF(AM6&lt;&gt;"",IF($N7&gt;=8,1,AM6),"")</f>
        <v/>
      </c>
      <c r="AN7" s="46" t="str">
        <f>IF(AN6&lt;&gt;"",IF($N7&gt;=7,1,AN6),"")</f>
        <v/>
      </c>
      <c r="AO7" s="47" t="str">
        <f>IF(AO6&lt;&gt;"",IF($N7&gt;=6,1,AO6),"")</f>
        <v/>
      </c>
      <c r="AP7" s="47" t="str">
        <f>IF(AP6&lt;&gt;"",IF($N7&gt;=5,1,AP6),"")</f>
        <v/>
      </c>
      <c r="AQ7" s="47" t="str">
        <f>IF(AQ6&lt;&gt;"",IF($N7&gt;=4,1,AQ6),"")</f>
        <v/>
      </c>
      <c r="AR7" s="47" t="str">
        <f>IF(AR6&lt;&gt;"",IF($N7&gt;=3,1,AR6),"")</f>
        <v/>
      </c>
      <c r="AS7" s="47" t="str">
        <f>IF(AS6&lt;&gt;"",IF($N7&gt;=2,1,AS6),"")</f>
        <v/>
      </c>
      <c r="AT7" s="48" t="str">
        <f>IF(AT6&lt;&gt;"",IF($N7&gt;=1,1,AT6),"")</f>
        <v/>
      </c>
      <c r="AV7" s="5" t="str">
        <f>IF(G6&lt;&gt;"",O7*128+P7*64+Q7*32+R7*16+S7*8+T7*4+U7*2+V7*1,"")</f>
        <v/>
      </c>
      <c r="AW7" s="10" t="str">
        <f>IF(G6&lt;&gt;"",W7*128+X7*64+Y7*32+Z7*16+AA7*8+AB7*4+AC7*2+AD7,"")</f>
        <v/>
      </c>
      <c r="AX7" s="10" t="str">
        <f>IF(G6&lt;&gt;"",AE7*128+AF7*64+AG7*32+AH7*16+AI7*8+AJ7*4+AK7*2+AL7,"")</f>
        <v/>
      </c>
      <c r="AY7" s="10" t="str">
        <f>IF(G6&lt;&gt;"",AM7*128+AN7*64+AO7*32+AP7*16+AQ7*8+AR7*4+AS7*2+AT7,"")</f>
        <v/>
      </c>
      <c r="BB7" s="1" t="str">
        <f>AV7</f>
        <v/>
      </c>
      <c r="BC7" s="24" t="str">
        <f>AW7</f>
        <v/>
      </c>
      <c r="BD7" s="24" t="e">
        <f>IF(BE7=0,AX7+1,AX7)</f>
        <v>#VALUE!</v>
      </c>
      <c r="BE7" t="e">
        <f>IF(AY7=255,0,AY7+1)</f>
        <v>#VALUE!</v>
      </c>
    </row>
    <row r="8" spans="1:85" x14ac:dyDescent="0.25">
      <c r="F8" t="s">
        <v>8</v>
      </c>
      <c r="G8" s="74"/>
      <c r="H8" t="str">
        <f t="shared" ref="H8" si="14">IF(G8&lt;&gt;"",G8+2,"")</f>
        <v/>
      </c>
      <c r="I8" s="1" t="s">
        <v>4</v>
      </c>
      <c r="J8" t="str">
        <f t="shared" ref="J8" si="15">IF(G8&lt;&gt;"",POWER(2,ROUNDUP(LOG(H8,2),0)),"")</f>
        <v/>
      </c>
      <c r="K8" s="20" t="str">
        <f t="shared" ref="K8" si="16">IF(G8&lt;&gt;"",LOG(J8,2),"")</f>
        <v/>
      </c>
      <c r="L8" s="20" t="str">
        <f t="shared" ref="L8" si="17">IF(G8&lt;&gt;"",IF(G8&lt;&gt;"",32-K8,""),"")</f>
        <v/>
      </c>
      <c r="M8" s="21"/>
      <c r="N8" s="28" t="str">
        <f t="shared" ref="N8" si="18">IF(G8&lt;&gt;"",32-$J$26,"")</f>
        <v/>
      </c>
      <c r="O8" s="29" t="str">
        <f>IF(G8&lt;&gt;"",IF(BB8&lt;BB7,1,0),"")</f>
        <v/>
      </c>
      <c r="P8" s="30" t="str">
        <f>IF(G8&lt;&gt;"",IF(BC8&lt;BB8,1,0),"")</f>
        <v/>
      </c>
      <c r="Q8" s="49" t="str">
        <f>IF(G8&lt;&gt;"",IF(BD8&lt;BC8,1,0),"")</f>
        <v/>
      </c>
      <c r="R8" s="49" t="str">
        <f>IF(G8&lt;&gt;"",IF(BE8&lt;BD8,1,0),"")</f>
        <v/>
      </c>
      <c r="S8" s="49" t="str">
        <f>IF(G8&lt;&gt;"",IF(BF8&lt;BE8,1,0),"")</f>
        <v/>
      </c>
      <c r="T8" s="49" t="str">
        <f>IF(G8&lt;&gt;"",IF(BG8&lt;BF8,1,0),"")</f>
        <v/>
      </c>
      <c r="U8" s="49" t="str">
        <f>IF(G8&lt;&gt;"",IF(BH8&lt;BG8,1,0),"")</f>
        <v/>
      </c>
      <c r="V8" s="49" t="str">
        <f>IF(G8&lt;&gt;"",IF(BI8&lt;BH8,1,0),"")</f>
        <v/>
      </c>
      <c r="W8" s="31" t="str">
        <f>IF(G8&lt;&gt;"",IF(BJ8&lt;BC7,1,0),"")</f>
        <v/>
      </c>
      <c r="X8" s="31" t="str">
        <f>IF(G8&lt;&gt;"",IF(BK8&lt;BJ8,1,0),"")</f>
        <v/>
      </c>
      <c r="Y8" s="32" t="str">
        <f>IF(G8&lt;&gt;"",IF(BL8&lt;BK8,1,0),"")</f>
        <v/>
      </c>
      <c r="Z8" s="32" t="str">
        <f>IF(G8&lt;&gt;"",IF(BM8&lt;BL8,1,0),"")</f>
        <v/>
      </c>
      <c r="AA8" s="32" t="str">
        <f>IF(G8&lt;&gt;"",IF(BN8&lt;BM8,1,0),"")</f>
        <v/>
      </c>
      <c r="AB8" s="32" t="str">
        <f>IF(G8&lt;&gt;"",IF(BO8&lt;BN8,1,0),"")</f>
        <v/>
      </c>
      <c r="AC8" s="32" t="str">
        <f>IF(G8&lt;&gt;"",IF(BP8&lt;BO8,1,0),"")</f>
        <v/>
      </c>
      <c r="AD8" s="32" t="str">
        <f>IF(G8&lt;&gt;"",IF(BQ8&lt;BP8,1,0),"")</f>
        <v/>
      </c>
      <c r="AE8" s="33" t="str">
        <f>IF(G8&lt;&gt;"",IF(BR8&lt;BD7,1,0),"")</f>
        <v/>
      </c>
      <c r="AF8" s="33" t="str">
        <f>IF(G8&lt;&gt;"",IF(BS8&lt;BR8,1,0),"")</f>
        <v/>
      </c>
      <c r="AG8" s="34" t="str">
        <f>IF(G8&lt;&gt;"",IF(BT8&lt;BS8,1,0),"")</f>
        <v/>
      </c>
      <c r="AH8" s="35" t="str">
        <f>IF(G8&lt;&gt;"",IF(BU8&lt;BT8,1,0),"")</f>
        <v/>
      </c>
      <c r="AI8" s="35" t="str">
        <f>IF(G8&lt;&gt;"",IF(BV8&lt;BU8,1,0),"")</f>
        <v/>
      </c>
      <c r="AJ8" s="35" t="str">
        <f>IF(G8&lt;&gt;"",IF(BW8&lt;BV8,1,0),"")</f>
        <v/>
      </c>
      <c r="AK8" s="35" t="str">
        <f>IF(G8&lt;&gt;"",IF(BX8&lt;BW8,1,0),"")</f>
        <v/>
      </c>
      <c r="AL8" s="35" t="str">
        <f>IF(G8&lt;&gt;"",IF(BY8&lt;BX8,1,0),"")</f>
        <v/>
      </c>
      <c r="AM8" s="36" t="str">
        <f>IF(G8&lt;&gt;"",IF(BZ8&lt;BE7,1,0),"")</f>
        <v/>
      </c>
      <c r="AN8" s="36" t="str">
        <f>IF(G8&lt;&gt;"",IF(CA8&lt;BZ8,1,0),"")</f>
        <v/>
      </c>
      <c r="AO8" s="37" t="str">
        <f>IF(G8&lt;&gt;"",IF(CB8&lt;CA8,1,0),"")</f>
        <v/>
      </c>
      <c r="AP8" s="37" t="str">
        <f>IF(G8&lt;&gt;"",IF(CC8&lt;CB8,1,0),"")</f>
        <v/>
      </c>
      <c r="AQ8" s="37" t="str">
        <f>IF(G8&lt;&gt;"",IF(CD8&lt;CC8,1,0),"")</f>
        <v/>
      </c>
      <c r="AR8" s="37" t="str">
        <f>IF(G8&lt;&gt;"",IF(CE8&lt;CD8,1,0),"")</f>
        <v/>
      </c>
      <c r="AS8" s="37" t="str">
        <f>IF(G8&lt;&gt;"",IF(CF8&lt;CE8,1,0),"")</f>
        <v/>
      </c>
      <c r="AT8" s="38" t="str">
        <f>IF(G8&lt;&gt;"",IF(CG8&lt;CF8,1,0),"")</f>
        <v/>
      </c>
      <c r="AV8" s="5" t="str">
        <f>IF(G8&lt;&gt;"",O8*128+P8*64+Q8*32+R8*16+S8*8+T8*4+U8*2+V8*1,"")</f>
        <v/>
      </c>
      <c r="AW8" s="10" t="str">
        <f>IF(G8&lt;&gt;"",W8*128+X8*64+Y8*32+Z8*16+AA8*8+AB8*4+AC8*2+AD8,"")</f>
        <v/>
      </c>
      <c r="AX8" s="10" t="str">
        <f>IF(G8&lt;&gt;"",AE8*128+AF8*64+AG8*32+AH8*16+AI8*8+AJ8*4+AK8*2+AL8,"")</f>
        <v/>
      </c>
      <c r="AY8" s="10" t="str">
        <f>IF(G8&lt;&gt;"",AM8*128+AN8*64+AO8*32+AP8*16+AQ8*8+AR8*4+AS8*2+AT8,"")</f>
        <v/>
      </c>
      <c r="AZ8" s="26" t="str">
        <f t="shared" ref="AZ8" si="19">IF(G8&lt;&gt;"",CONCATENATE("/",$J$26),"")</f>
        <v/>
      </c>
      <c r="BB8" s="23" t="e">
        <f>IF(BB7-128&gt;=0,BB7-128,BB7)</f>
        <v>#VALUE!</v>
      </c>
      <c r="BC8" s="23" t="e">
        <f>IF(BB8-64&gt;=0,BB8-64,BB8)</f>
        <v>#VALUE!</v>
      </c>
      <c r="BD8" s="23" t="e">
        <f>IF(BC8-32&gt;=0,BC8-32,BC8)</f>
        <v>#VALUE!</v>
      </c>
      <c r="BE8" s="23" t="e">
        <f>IF(BD8-16&gt;=0,BD8-16,BD8)</f>
        <v>#VALUE!</v>
      </c>
      <c r="BF8" s="23" t="e">
        <f>IF(BE8-8&gt;=0,BE8-8,BE8)</f>
        <v>#VALUE!</v>
      </c>
      <c r="BG8" s="23" t="e">
        <f>IF(BF8-4&gt;=0,BF8-4,BF8)</f>
        <v>#VALUE!</v>
      </c>
      <c r="BH8" s="23" t="e">
        <f>IF(BG8-2&gt;=0,BG8-2,BG8)</f>
        <v>#VALUE!</v>
      </c>
      <c r="BI8" s="23" t="e">
        <f>IF(BH8-1&gt;=0,BH8-1,BH8)</f>
        <v>#VALUE!</v>
      </c>
      <c r="BJ8" s="23" t="e">
        <f>IF(BC7-128&gt;=0,BC7-128,BC7)</f>
        <v>#VALUE!</v>
      </c>
      <c r="BK8" s="23" t="e">
        <f>IF(BJ8-64&gt;=0,BJ8-64,BJ8)</f>
        <v>#VALUE!</v>
      </c>
      <c r="BL8" s="23" t="e">
        <f>IF(BK8-32&gt;=0,BK8-32,BK8)</f>
        <v>#VALUE!</v>
      </c>
      <c r="BM8" s="23" t="e">
        <f>IF(BL8-16&gt;=0,BL8-16,BL8)</f>
        <v>#VALUE!</v>
      </c>
      <c r="BN8" s="23" t="e">
        <f>IF(BM8-8&gt;=0,BM8-8,BM8)</f>
        <v>#VALUE!</v>
      </c>
      <c r="BO8" s="23" t="e">
        <f>IF(BN8-4&gt;=0,BN8-4,BN8)</f>
        <v>#VALUE!</v>
      </c>
      <c r="BP8" s="23" t="e">
        <f>IF(BO8-2&gt;=0,BO8-2,BO8)</f>
        <v>#VALUE!</v>
      </c>
      <c r="BQ8" s="23" t="e">
        <f>IF(BP8-1&gt;=0,BP8-1,BP8)</f>
        <v>#VALUE!</v>
      </c>
      <c r="BR8" s="23" t="e">
        <f>IF(BD7-128&gt;=0,BD7-128,BD7)</f>
        <v>#VALUE!</v>
      </c>
      <c r="BS8" s="23" t="e">
        <f>IF(BR8-64&gt;=0,BR8-64,BR8)</f>
        <v>#VALUE!</v>
      </c>
      <c r="BT8" s="23" t="e">
        <f>IF(BS8-32&gt;=0,BS8-32,BS8)</f>
        <v>#VALUE!</v>
      </c>
      <c r="BU8" s="23" t="e">
        <f>IF(BT8-16&gt;=0,BT8-16,BT8)</f>
        <v>#VALUE!</v>
      </c>
      <c r="BV8" s="23" t="e">
        <f>IF(BU8-8&gt;=0,BU8-8,BU8)</f>
        <v>#VALUE!</v>
      </c>
      <c r="BW8" s="23" t="e">
        <f>IF(BV8-4&gt;=0,BV8-4,BV8)</f>
        <v>#VALUE!</v>
      </c>
      <c r="BX8" s="23" t="e">
        <f>IF(BW8-2&gt;=0,BW8-2,BW8)</f>
        <v>#VALUE!</v>
      </c>
      <c r="BY8" s="23" t="e">
        <f>IF(BX8-1&gt;=0,BX8-1,BX8)</f>
        <v>#VALUE!</v>
      </c>
      <c r="BZ8" s="23" t="e">
        <f>IF(BE7-128&gt;=0,BE7-128,BE7)</f>
        <v>#VALUE!</v>
      </c>
      <c r="CA8" s="23" t="e">
        <f>IF(BZ8-64&gt;=0,BZ8-64,BZ8)</f>
        <v>#VALUE!</v>
      </c>
      <c r="CB8" s="23" t="e">
        <f>IF(CA8-32&gt;=0,CA8-32,CA8)</f>
        <v>#VALUE!</v>
      </c>
      <c r="CC8" s="23" t="e">
        <f>IF(CB8-16&gt;=0,CB8-16,CB8)</f>
        <v>#VALUE!</v>
      </c>
      <c r="CD8" s="23" t="e">
        <f>IF(CC8-8&gt;=0,CC8-8,CC8)</f>
        <v>#VALUE!</v>
      </c>
      <c r="CE8" s="23" t="e">
        <f>IF(CD8-4&gt;=0,CD8-4,CD8)</f>
        <v>#VALUE!</v>
      </c>
      <c r="CF8" s="23" t="e">
        <f>IF(CE8-2&gt;=0,CE8-2,CE8)</f>
        <v>#VALUE!</v>
      </c>
      <c r="CG8" s="23" t="e">
        <f>IF(CF8-1&gt;=0,CF8-1,CF8)</f>
        <v>#VALUE!</v>
      </c>
    </row>
    <row r="9" spans="1:85" ht="15.75" thickBot="1" x14ac:dyDescent="0.3">
      <c r="G9" s="74"/>
      <c r="K9" s="76" t="s">
        <v>28</v>
      </c>
      <c r="L9" s="76"/>
      <c r="M9" s="77"/>
      <c r="N9" s="28" t="str">
        <f t="shared" ref="N9" si="20">IF(G8&lt;&gt;"",32-$J$26,"")</f>
        <v/>
      </c>
      <c r="O9" s="39" t="str">
        <f>IF(O8&lt;&gt;"",IF($N9&gt;=32,1,O8),"")</f>
        <v/>
      </c>
      <c r="P9" s="40" t="str">
        <f>IF(P8&lt;&gt;"",IF($N9&gt;=31,1,P8),"")</f>
        <v/>
      </c>
      <c r="Q9" s="50" t="str">
        <f>IF(Q8&lt;&gt;"",IF($N9&gt;=30,1,Q8),"")</f>
        <v/>
      </c>
      <c r="R9" s="50" t="str">
        <f>IF(R8&lt;&gt;"",IF($N9&gt;=29,1,R8),"")</f>
        <v/>
      </c>
      <c r="S9" s="50" t="str">
        <f>IF(S8&lt;&gt;"",IF($N9&gt;=28,1,S8),"")</f>
        <v/>
      </c>
      <c r="T9" s="50" t="str">
        <f>IF(T8&lt;&gt;"",IF($N9&gt;=27,1,T8),"")</f>
        <v/>
      </c>
      <c r="U9" s="50" t="str">
        <f>IF(U8&lt;&gt;"",IF($N9&gt;=26,1,U8),"")</f>
        <v/>
      </c>
      <c r="V9" s="50" t="str">
        <f>IF(V8&lt;&gt;"",IF($N9&gt;=25,1,V8),"")</f>
        <v/>
      </c>
      <c r="W9" s="41" t="str">
        <f>IF(W8&lt;&gt;"",IF($N9&gt;=24,1,W8),"")</f>
        <v/>
      </c>
      <c r="X9" s="41" t="str">
        <f>IF(X8&lt;&gt;"",IF($N9&gt;=23,1,X8),"")</f>
        <v/>
      </c>
      <c r="Y9" s="42" t="str">
        <f>IF(Y8&lt;&gt;"",IF($N9&gt;=22,1,Y8),"")</f>
        <v/>
      </c>
      <c r="Z9" s="42" t="str">
        <f>IF(Z8&lt;&gt;"",IF($N9&gt;=21,1,Z8),"")</f>
        <v/>
      </c>
      <c r="AA9" s="42" t="str">
        <f>IF(AA8&lt;&gt;"",IF($N9&gt;=20,1,AA8),"")</f>
        <v/>
      </c>
      <c r="AB9" s="42" t="str">
        <f>IF(AB8&lt;&gt;"",IF($N9&gt;=19,1,AB8),"")</f>
        <v/>
      </c>
      <c r="AC9" s="42" t="str">
        <f>IF(AC8&lt;&gt;"",IF($N9&gt;=18,1,AC8),"")</f>
        <v/>
      </c>
      <c r="AD9" s="42" t="str">
        <f>IF(AD8&lt;&gt;"",IF($N9&gt;=17,1,AD8),"")</f>
        <v/>
      </c>
      <c r="AE9" s="43" t="str">
        <f>IF(AE8&lt;&gt;"",IF($N9&gt;=16,1,AE8),"")</f>
        <v/>
      </c>
      <c r="AF9" s="43" t="str">
        <f>IF(AF8&lt;&gt;"",IF($N9&gt;=15,1,AF8),"")</f>
        <v/>
      </c>
      <c r="AG9" s="44" t="str">
        <f>IF(AG8&lt;&gt;"",IF($N9&gt;=14,1,AG8),"")</f>
        <v/>
      </c>
      <c r="AH9" s="45" t="str">
        <f>IF(AH8&lt;&gt;"",IF($N9&gt;=13,1,AH8),"")</f>
        <v/>
      </c>
      <c r="AI9" s="45" t="str">
        <f>IF(AI8&lt;&gt;"",IF($N9&gt;=12,1,AI8),"")</f>
        <v/>
      </c>
      <c r="AJ9" s="45" t="str">
        <f>IF(AJ8&lt;&gt;"",IF($N9&gt;=11,1,AJ8),"")</f>
        <v/>
      </c>
      <c r="AK9" s="45" t="str">
        <f>IF(AK8&lt;&gt;"",IF($N9&gt;=10,1,AK8),"")</f>
        <v/>
      </c>
      <c r="AL9" s="45" t="str">
        <f>IF(AL8&lt;&gt;"",IF($N9&gt;=9,1,AL8),"")</f>
        <v/>
      </c>
      <c r="AM9" s="46" t="str">
        <f>IF(AM8&lt;&gt;"",IF($N9&gt;=8,1,AM8),"")</f>
        <v/>
      </c>
      <c r="AN9" s="46" t="str">
        <f>IF(AN8&lt;&gt;"",IF($N9&gt;=7,1,AN8),"")</f>
        <v/>
      </c>
      <c r="AO9" s="47" t="str">
        <f>IF(AO8&lt;&gt;"",IF($N9&gt;=6,1,AO8),"")</f>
        <v/>
      </c>
      <c r="AP9" s="47" t="str">
        <f>IF(AP8&lt;&gt;"",IF($N9&gt;=5,1,AP8),"")</f>
        <v/>
      </c>
      <c r="AQ9" s="47" t="str">
        <f>IF(AQ8&lt;&gt;"",IF($N9&gt;=4,1,AQ8),"")</f>
        <v/>
      </c>
      <c r="AR9" s="47" t="str">
        <f>IF(AR8&lt;&gt;"",IF($N9&gt;=3,1,AR8),"")</f>
        <v/>
      </c>
      <c r="AS9" s="47" t="str">
        <f>IF(AS8&lt;&gt;"",IF($N9&gt;=2,1,AS8),"")</f>
        <v/>
      </c>
      <c r="AT9" s="48" t="str">
        <f>IF(AT8&lt;&gt;"",IF($N9&gt;=1,1,AT8),"")</f>
        <v/>
      </c>
      <c r="AV9" s="5" t="str">
        <f>IF(G8&lt;&gt;"",O9*128+P9*64+Q9*32+R9*16+S9*8+T9*4+U9*2+V9*1,"")</f>
        <v/>
      </c>
      <c r="AW9" s="10" t="str">
        <f>IF(G8&lt;&gt;"",W9*128+X9*64+Y9*32+Z9*16+AA9*8+AB9*4+AC9*2+AD9,"")</f>
        <v/>
      </c>
      <c r="AX9" s="10" t="str">
        <f>IF(G8&lt;&gt;"",AE9*128+AF9*64+AG9*32+AH9*16+AI9*8+AJ9*4+AK9*2+AL9,"")</f>
        <v/>
      </c>
      <c r="AY9" s="10" t="str">
        <f>IF(G8&lt;&gt;"",AM9*128+AN9*64+AO9*32+AP9*16+AQ9*8+AR9*4+AS9*2+AT9,"")</f>
        <v/>
      </c>
      <c r="BB9" s="1" t="str">
        <f>AV9</f>
        <v/>
      </c>
      <c r="BC9" s="24" t="str">
        <f>AW9</f>
        <v/>
      </c>
      <c r="BD9" s="24" t="e">
        <f>IF(BE9=0,AX9+1,AX9)</f>
        <v>#VALUE!</v>
      </c>
      <c r="BE9" t="e">
        <f>IF(AY9=255,0,AY9+1)</f>
        <v>#VALUE!</v>
      </c>
    </row>
    <row r="10" spans="1:85" x14ac:dyDescent="0.25">
      <c r="F10" t="s">
        <v>11</v>
      </c>
      <c r="G10" s="74"/>
      <c r="H10" t="str">
        <f t="shared" ref="H10" si="21">IF(G10&lt;&gt;"",G10+2,"")</f>
        <v/>
      </c>
      <c r="I10" s="1" t="s">
        <v>4</v>
      </c>
      <c r="J10" t="str">
        <f t="shared" ref="J10" si="22">IF(G10&lt;&gt;"",POWER(2,ROUNDUP(LOG(H10,2),0)),"")</f>
        <v/>
      </c>
      <c r="K10" s="20" t="str">
        <f t="shared" ref="K10" si="23">IF(G10&lt;&gt;"",LOG(J10,2),"")</f>
        <v/>
      </c>
      <c r="L10" s="20" t="str">
        <f t="shared" ref="L10" si="24">IF(G10&lt;&gt;"",IF(G10&lt;&gt;"",32-K10,""),"")</f>
        <v/>
      </c>
      <c r="M10" s="21"/>
      <c r="N10" s="28" t="str">
        <f t="shared" ref="N10" si="25">IF(G10&lt;&gt;"",32-$J$26,"")</f>
        <v/>
      </c>
      <c r="O10" s="29" t="str">
        <f>IF(G10&lt;&gt;"",IF(BB10&lt;BB9,1,0),"")</f>
        <v/>
      </c>
      <c r="P10" s="30" t="str">
        <f>IF(G10&lt;&gt;"",IF(BC10&lt;BB10,1,0),"")</f>
        <v/>
      </c>
      <c r="Q10" s="49" t="str">
        <f>IF(G10&lt;&gt;"",IF(BD10&lt;BC10,1,0),"")</f>
        <v/>
      </c>
      <c r="R10" s="49" t="str">
        <f>IF(G10&lt;&gt;"",IF(BE10&lt;BD10,1,0),"")</f>
        <v/>
      </c>
      <c r="S10" s="49" t="str">
        <f>IF(G10&lt;&gt;"",IF(BF10&lt;BE10,1,0),"")</f>
        <v/>
      </c>
      <c r="T10" s="49" t="str">
        <f>IF(G10&lt;&gt;"",IF(BG10&lt;BF10,1,0),"")</f>
        <v/>
      </c>
      <c r="U10" s="49" t="str">
        <f>IF(G10&lt;&gt;"",IF(BH10&lt;BG10,1,0),"")</f>
        <v/>
      </c>
      <c r="V10" s="49" t="str">
        <f>IF(G10&lt;&gt;"",IF(BI10&lt;BH10,1,0),"")</f>
        <v/>
      </c>
      <c r="W10" s="31" t="str">
        <f>IF(G10&lt;&gt;"",IF(BJ10&lt;BC9,1,0),"")</f>
        <v/>
      </c>
      <c r="X10" s="31" t="str">
        <f>IF(G10&lt;&gt;"",IF(BK10&lt;BJ10,1,0),"")</f>
        <v/>
      </c>
      <c r="Y10" s="32" t="str">
        <f>IF(G10&lt;&gt;"",IF(BL10&lt;BK10,1,0),"")</f>
        <v/>
      </c>
      <c r="Z10" s="32" t="str">
        <f>IF(G10&lt;&gt;"",IF(BM10&lt;BL10,1,0),"")</f>
        <v/>
      </c>
      <c r="AA10" s="32" t="str">
        <f>IF(G10&lt;&gt;"",IF(BN10&lt;BM10,1,0),"")</f>
        <v/>
      </c>
      <c r="AB10" s="32" t="str">
        <f>IF(G10&lt;&gt;"",IF(BO10&lt;BN10,1,0),"")</f>
        <v/>
      </c>
      <c r="AC10" s="32" t="str">
        <f>IF(G10&lt;&gt;"",IF(BP10&lt;BO10,1,0),"")</f>
        <v/>
      </c>
      <c r="AD10" s="32" t="str">
        <f>IF(G10&lt;&gt;"",IF(BQ10&lt;BP10,1,0),"")</f>
        <v/>
      </c>
      <c r="AE10" s="33" t="str">
        <f>IF(G10&lt;&gt;"",IF(BR10&lt;BD9,1,0),"")</f>
        <v/>
      </c>
      <c r="AF10" s="33" t="str">
        <f>IF(G10&lt;&gt;"",IF(BS10&lt;BR10,1,0),"")</f>
        <v/>
      </c>
      <c r="AG10" s="34" t="str">
        <f>IF(G10&lt;&gt;"",IF(BT10&lt;BS10,1,0),"")</f>
        <v/>
      </c>
      <c r="AH10" s="35" t="str">
        <f>IF(G10&lt;&gt;"",IF(BU10&lt;BT10,1,0),"")</f>
        <v/>
      </c>
      <c r="AI10" s="35" t="str">
        <f>IF(G10&lt;&gt;"",IF(BV10&lt;BU10,1,0),"")</f>
        <v/>
      </c>
      <c r="AJ10" s="35" t="str">
        <f>IF(G10&lt;&gt;"",IF(BW10&lt;BV10,1,0),"")</f>
        <v/>
      </c>
      <c r="AK10" s="35" t="str">
        <f>IF(G10&lt;&gt;"",IF(BX10&lt;BW10,1,0),"")</f>
        <v/>
      </c>
      <c r="AL10" s="35" t="str">
        <f>IF(G10&lt;&gt;"",IF(BY10&lt;BX10,1,0),"")</f>
        <v/>
      </c>
      <c r="AM10" s="36" t="str">
        <f>IF(G10&lt;&gt;"",IF(BZ10&lt;BE9,1,0),"")</f>
        <v/>
      </c>
      <c r="AN10" s="36" t="str">
        <f>IF(G10&lt;&gt;"",IF(CA10&lt;BZ10,1,0),"")</f>
        <v/>
      </c>
      <c r="AO10" s="37" t="str">
        <f>IF(G10&lt;&gt;"",IF(CB10&lt;CA10,1,0),"")</f>
        <v/>
      </c>
      <c r="AP10" s="37" t="str">
        <f>IF(G10&lt;&gt;"",IF(CC10&lt;CB10,1,0),"")</f>
        <v/>
      </c>
      <c r="AQ10" s="37" t="str">
        <f>IF(G10&lt;&gt;"",IF(CD10&lt;CC10,1,0),"")</f>
        <v/>
      </c>
      <c r="AR10" s="37" t="str">
        <f>IF(G10&lt;&gt;"",IF(CE10&lt;CD10,1,0),"")</f>
        <v/>
      </c>
      <c r="AS10" s="37" t="str">
        <f>IF(G10&lt;&gt;"",IF(CF10&lt;CE10,1,0),"")</f>
        <v/>
      </c>
      <c r="AT10" s="38" t="str">
        <f>IF(G10&lt;&gt;"",IF(CG10&lt;CF10,1,0),"")</f>
        <v/>
      </c>
      <c r="AV10" s="5" t="str">
        <f>IF(G10&lt;&gt;"",O10*128+P10*64+Q10*32+R10*16+S10*8+T10*4+U10*2+V10*1,"")</f>
        <v/>
      </c>
      <c r="AW10" s="10" t="str">
        <f>IF(G10&lt;&gt;"",W10*128+X10*64+Y10*32+Z10*16+AA10*8+AB10*4+AC10*2+AD10,"")</f>
        <v/>
      </c>
      <c r="AX10" s="10" t="str">
        <f>IF(G10&lt;&gt;"",AE10*128+AF10*64+AG10*32+AH10*16+AI10*8+AJ10*4+AK10*2+AL10,"")</f>
        <v/>
      </c>
      <c r="AY10" s="10" t="str">
        <f>IF(G10&lt;&gt;"",AM10*128+AN10*64+AO10*32+AP10*16+AQ10*8+AR10*4+AS10*2+AT10,"")</f>
        <v/>
      </c>
      <c r="AZ10" s="26" t="str">
        <f t="shared" ref="AZ10" si="26">IF(G10&lt;&gt;"",CONCATENATE("/",$J$26),"")</f>
        <v/>
      </c>
      <c r="BB10" s="23" t="e">
        <f>IF(BB9-128&gt;=0,BB9-128,BB9)</f>
        <v>#VALUE!</v>
      </c>
      <c r="BC10" s="23" t="e">
        <f>IF(BB10-64&gt;=0,BB10-64,BB10)</f>
        <v>#VALUE!</v>
      </c>
      <c r="BD10" s="23" t="e">
        <f>IF(BC10-32&gt;=0,BC10-32,BC10)</f>
        <v>#VALUE!</v>
      </c>
      <c r="BE10" s="23" t="e">
        <f>IF(BD10-16&gt;=0,BD10-16,BD10)</f>
        <v>#VALUE!</v>
      </c>
      <c r="BF10" s="23" t="e">
        <f>IF(BE10-8&gt;=0,BE10-8,BE10)</f>
        <v>#VALUE!</v>
      </c>
      <c r="BG10" s="23" t="e">
        <f>IF(BF10-4&gt;=0,BF10-4,BF10)</f>
        <v>#VALUE!</v>
      </c>
      <c r="BH10" s="23" t="e">
        <f>IF(BG10-2&gt;=0,BG10-2,BG10)</f>
        <v>#VALUE!</v>
      </c>
      <c r="BI10" s="23" t="e">
        <f>IF(BH10-1&gt;=0,BH10-1,BH10)</f>
        <v>#VALUE!</v>
      </c>
      <c r="BJ10" s="23" t="e">
        <f>IF(BC9-128&gt;=0,BC9-128,BC9)</f>
        <v>#VALUE!</v>
      </c>
      <c r="BK10" s="23" t="e">
        <f>IF(BJ10-64&gt;=0,BJ10-64,BJ10)</f>
        <v>#VALUE!</v>
      </c>
      <c r="BL10" s="23" t="e">
        <f>IF(BK10-32&gt;=0,BK10-32,BK10)</f>
        <v>#VALUE!</v>
      </c>
      <c r="BM10" s="23" t="e">
        <f>IF(BL10-16&gt;=0,BL10-16,BL10)</f>
        <v>#VALUE!</v>
      </c>
      <c r="BN10" s="23" t="e">
        <f>IF(BM10-8&gt;=0,BM10-8,BM10)</f>
        <v>#VALUE!</v>
      </c>
      <c r="BO10" s="23" t="e">
        <f>IF(BN10-4&gt;=0,BN10-4,BN10)</f>
        <v>#VALUE!</v>
      </c>
      <c r="BP10" s="23" t="e">
        <f>IF(BO10-2&gt;=0,BO10-2,BO10)</f>
        <v>#VALUE!</v>
      </c>
      <c r="BQ10" s="23" t="e">
        <f>IF(BP10-1&gt;=0,BP10-1,BP10)</f>
        <v>#VALUE!</v>
      </c>
      <c r="BR10" s="23" t="e">
        <f>IF(BD9-128&gt;=0,BD9-128,BD9)</f>
        <v>#VALUE!</v>
      </c>
      <c r="BS10" s="23" t="e">
        <f>IF(BR10-64&gt;=0,BR10-64,BR10)</f>
        <v>#VALUE!</v>
      </c>
      <c r="BT10" s="23" t="e">
        <f>IF(BS10-32&gt;=0,BS10-32,BS10)</f>
        <v>#VALUE!</v>
      </c>
      <c r="BU10" s="23" t="e">
        <f>IF(BT10-16&gt;=0,BT10-16,BT10)</f>
        <v>#VALUE!</v>
      </c>
      <c r="BV10" s="23" t="e">
        <f>IF(BU10-8&gt;=0,BU10-8,BU10)</f>
        <v>#VALUE!</v>
      </c>
      <c r="BW10" s="23" t="e">
        <f>IF(BV10-4&gt;=0,BV10-4,BV10)</f>
        <v>#VALUE!</v>
      </c>
      <c r="BX10" s="23" t="e">
        <f>IF(BW10-2&gt;=0,BW10-2,BW10)</f>
        <v>#VALUE!</v>
      </c>
      <c r="BY10" s="23" t="e">
        <f>IF(BX10-1&gt;=0,BX10-1,BX10)</f>
        <v>#VALUE!</v>
      </c>
      <c r="BZ10" s="23" t="e">
        <f>IF(BE9-128&gt;=0,BE9-128,BE9)</f>
        <v>#VALUE!</v>
      </c>
      <c r="CA10" s="23" t="e">
        <f>IF(BZ10-64&gt;=0,BZ10-64,BZ10)</f>
        <v>#VALUE!</v>
      </c>
      <c r="CB10" s="23" t="e">
        <f>IF(CA10-32&gt;=0,CA10-32,CA10)</f>
        <v>#VALUE!</v>
      </c>
      <c r="CC10" s="23" t="e">
        <f>IF(CB10-16&gt;=0,CB10-16,CB10)</f>
        <v>#VALUE!</v>
      </c>
      <c r="CD10" s="23" t="e">
        <f>IF(CC10-8&gt;=0,CC10-8,CC10)</f>
        <v>#VALUE!</v>
      </c>
      <c r="CE10" s="23" t="e">
        <f>IF(CD10-4&gt;=0,CD10-4,CD10)</f>
        <v>#VALUE!</v>
      </c>
      <c r="CF10" s="23" t="e">
        <f>IF(CE10-2&gt;=0,CE10-2,CE10)</f>
        <v>#VALUE!</v>
      </c>
      <c r="CG10" s="23" t="e">
        <f>IF(CF10-1&gt;=0,CF10-1,CF10)</f>
        <v>#VALUE!</v>
      </c>
    </row>
    <row r="11" spans="1:85" ht="15.75" thickBot="1" x14ac:dyDescent="0.3">
      <c r="G11" s="74"/>
      <c r="K11" s="76" t="s">
        <v>28</v>
      </c>
      <c r="L11" s="76"/>
      <c r="M11" s="77"/>
      <c r="N11" s="28" t="str">
        <f t="shared" ref="N11" si="27">IF(G10&lt;&gt;"",32-$J$26,"")</f>
        <v/>
      </c>
      <c r="O11" s="39" t="str">
        <f>IF(O10&lt;&gt;"",IF($N11&gt;=32,1,O10),"")</f>
        <v/>
      </c>
      <c r="P11" s="40" t="str">
        <f>IF(P10&lt;&gt;"",IF($N11&gt;=31,1,P10),"")</f>
        <v/>
      </c>
      <c r="Q11" s="50" t="str">
        <f>IF(Q10&lt;&gt;"",IF($N11&gt;=30,1,Q10),"")</f>
        <v/>
      </c>
      <c r="R11" s="50" t="str">
        <f>IF(R10&lt;&gt;"",IF($N11&gt;=29,1,R10),"")</f>
        <v/>
      </c>
      <c r="S11" s="50" t="str">
        <f>IF(S10&lt;&gt;"",IF($N11&gt;=28,1,S10),"")</f>
        <v/>
      </c>
      <c r="T11" s="50" t="str">
        <f>IF(T10&lt;&gt;"",IF($N11&gt;=27,1,T10),"")</f>
        <v/>
      </c>
      <c r="U11" s="50" t="str">
        <f>IF(U10&lt;&gt;"",IF($N11&gt;=26,1,U10),"")</f>
        <v/>
      </c>
      <c r="V11" s="50" t="str">
        <f>IF(V10&lt;&gt;"",IF($N11&gt;=25,1,V10),"")</f>
        <v/>
      </c>
      <c r="W11" s="41" t="str">
        <f>IF(W10&lt;&gt;"",IF($N11&gt;=24,1,W10),"")</f>
        <v/>
      </c>
      <c r="X11" s="41" t="str">
        <f>IF(X10&lt;&gt;"",IF($N11&gt;=23,1,X10),"")</f>
        <v/>
      </c>
      <c r="Y11" s="42" t="str">
        <f>IF(Y10&lt;&gt;"",IF($N11&gt;=22,1,Y10),"")</f>
        <v/>
      </c>
      <c r="Z11" s="42" t="str">
        <f>IF(Z10&lt;&gt;"",IF($N11&gt;=21,1,Z10),"")</f>
        <v/>
      </c>
      <c r="AA11" s="42" t="str">
        <f>IF(AA10&lt;&gt;"",IF($N11&gt;=20,1,AA10),"")</f>
        <v/>
      </c>
      <c r="AB11" s="42" t="str">
        <f>IF(AB10&lt;&gt;"",IF($N11&gt;=19,1,AB10),"")</f>
        <v/>
      </c>
      <c r="AC11" s="42" t="str">
        <f>IF(AC10&lt;&gt;"",IF($N11&gt;=18,1,AC10),"")</f>
        <v/>
      </c>
      <c r="AD11" s="42" t="str">
        <f>IF(AD10&lt;&gt;"",IF($N11&gt;=17,1,AD10),"")</f>
        <v/>
      </c>
      <c r="AE11" s="43" t="str">
        <f>IF(AE10&lt;&gt;"",IF($N11&gt;=16,1,AE10),"")</f>
        <v/>
      </c>
      <c r="AF11" s="43" t="str">
        <f>IF(AF10&lt;&gt;"",IF($N11&gt;=15,1,AF10),"")</f>
        <v/>
      </c>
      <c r="AG11" s="44" t="str">
        <f>IF(AG10&lt;&gt;"",IF($N11&gt;=14,1,AG10),"")</f>
        <v/>
      </c>
      <c r="AH11" s="45" t="str">
        <f>IF(AH10&lt;&gt;"",IF($N11&gt;=13,1,AH10),"")</f>
        <v/>
      </c>
      <c r="AI11" s="45" t="str">
        <f>IF(AI10&lt;&gt;"",IF($N11&gt;=12,1,AI10),"")</f>
        <v/>
      </c>
      <c r="AJ11" s="45" t="str">
        <f>IF(AJ10&lt;&gt;"",IF($N11&gt;=11,1,AJ10),"")</f>
        <v/>
      </c>
      <c r="AK11" s="45" t="str">
        <f>IF(AK10&lt;&gt;"",IF($N11&gt;=10,1,AK10),"")</f>
        <v/>
      </c>
      <c r="AL11" s="45" t="str">
        <f>IF(AL10&lt;&gt;"",IF($N11&gt;=9,1,AL10),"")</f>
        <v/>
      </c>
      <c r="AM11" s="46" t="str">
        <f>IF(AM10&lt;&gt;"",IF($N11&gt;=8,1,AM10),"")</f>
        <v/>
      </c>
      <c r="AN11" s="46" t="str">
        <f>IF(AN10&lt;&gt;"",IF($N11&gt;=7,1,AN10),"")</f>
        <v/>
      </c>
      <c r="AO11" s="47" t="str">
        <f>IF(AO10&lt;&gt;"",IF($N11&gt;=6,1,AO10),"")</f>
        <v/>
      </c>
      <c r="AP11" s="47" t="str">
        <f>IF(AP10&lt;&gt;"",IF($N11&gt;=5,1,AP10),"")</f>
        <v/>
      </c>
      <c r="AQ11" s="47" t="str">
        <f>IF(AQ10&lt;&gt;"",IF($N11&gt;=4,1,AQ10),"")</f>
        <v/>
      </c>
      <c r="AR11" s="47" t="str">
        <f>IF(AR10&lt;&gt;"",IF($N11&gt;=3,1,AR10),"")</f>
        <v/>
      </c>
      <c r="AS11" s="47" t="str">
        <f>IF(AS10&lt;&gt;"",IF($N11&gt;=2,1,AS10),"")</f>
        <v/>
      </c>
      <c r="AT11" s="48" t="str">
        <f>IF(AT10&lt;&gt;"",IF($N11&gt;=1,1,AT10),"")</f>
        <v/>
      </c>
      <c r="AV11" s="5" t="str">
        <f>IF(G10&lt;&gt;"",O11*128+P11*64+Q11*32+R11*16+S11*8+T11*4+U11*2+V11*1,"")</f>
        <v/>
      </c>
      <c r="AW11" s="10" t="str">
        <f>IF(G10&lt;&gt;"",W11*128+X11*64+Y11*32+Z11*16+AA11*8+AB11*4+AC11*2+AD11,"")</f>
        <v/>
      </c>
      <c r="AX11" s="10" t="str">
        <f>IF(G10&lt;&gt;"",AE11*128+AF11*64+AG11*32+AH11*16+AI11*8+AJ11*4+AK11*2+AL11,"")</f>
        <v/>
      </c>
      <c r="AY11" s="10" t="str">
        <f>IF(G10&lt;&gt;"",AM11*128+AN11*64+AO11*32+AP11*16+AQ11*8+AR11*4+AS11*2+AT11,"")</f>
        <v/>
      </c>
      <c r="BB11" s="1" t="str">
        <f>AV11</f>
        <v/>
      </c>
      <c r="BC11" s="24" t="str">
        <f>AW11</f>
        <v/>
      </c>
      <c r="BD11" s="24" t="e">
        <f>IF(BE11=0,AX11+1,AX11)</f>
        <v>#VALUE!</v>
      </c>
      <c r="BE11" t="e">
        <f>IF(AY11=255,0,AY11+1)</f>
        <v>#VALUE!</v>
      </c>
    </row>
    <row r="12" spans="1:85" x14ac:dyDescent="0.25">
      <c r="F12" t="s">
        <v>12</v>
      </c>
      <c r="G12" s="74"/>
      <c r="H12" t="str">
        <f t="shared" ref="H12" si="28">IF(G12&lt;&gt;"",G12+2,"")</f>
        <v/>
      </c>
      <c r="I12" s="1" t="s">
        <v>4</v>
      </c>
      <c r="J12" t="str">
        <f t="shared" ref="J12" si="29">IF(G12&lt;&gt;"",POWER(2,ROUNDUP(LOG(H12,2),0)),"")</f>
        <v/>
      </c>
      <c r="K12" s="20" t="str">
        <f t="shared" ref="K12" si="30">IF(G12&lt;&gt;"",LOG(J12,2),"")</f>
        <v/>
      </c>
      <c r="L12" s="20" t="str">
        <f t="shared" ref="L12" si="31">IF(G12&lt;&gt;"",IF(G12&lt;&gt;"",32-K12,""),"")</f>
        <v/>
      </c>
      <c r="M12" s="21"/>
      <c r="N12" s="28" t="str">
        <f t="shared" ref="N12" si="32">IF(G12&lt;&gt;"",32-$J$26,"")</f>
        <v/>
      </c>
      <c r="O12" s="51" t="str">
        <f>IF(G12&lt;&gt;"",IF(BB12&lt;BB11,1,0),"")</f>
        <v/>
      </c>
      <c r="P12" s="52" t="str">
        <f>IF(G12&lt;&gt;"",IF(BC12&lt;BB12,1,0),"")</f>
        <v/>
      </c>
      <c r="Q12" s="53" t="str">
        <f>IF(G12&lt;&gt;"",IF(BD12&lt;BC12,1,0),"")</f>
        <v/>
      </c>
      <c r="R12" s="53" t="str">
        <f>IF(G12&lt;&gt;"",IF(BE12&lt;BD12,1,0),"")</f>
        <v/>
      </c>
      <c r="S12" s="53" t="str">
        <f>IF(G12&lt;&gt;"",IF(BF12&lt;BE12,1,0),"")</f>
        <v/>
      </c>
      <c r="T12" s="53" t="str">
        <f>IF(G12&lt;&gt;"",IF(BG12&lt;BF12,1,0),"")</f>
        <v/>
      </c>
      <c r="U12" s="53" t="str">
        <f>IF(G12&lt;&gt;"",IF(BH12&lt;BG12,1,0),"")</f>
        <v/>
      </c>
      <c r="V12" s="53" t="str">
        <f>IF(G12&lt;&gt;"",IF(BI12&lt;BH12,1,0),"")</f>
        <v/>
      </c>
      <c r="W12" s="54" t="str">
        <f>IF(G12&lt;&gt;"",IF(BJ12&lt;BC11,1,0),"")</f>
        <v/>
      </c>
      <c r="X12" s="54" t="str">
        <f>IF(G12&lt;&gt;"",IF(BK12&lt;BJ12,1,0),"")</f>
        <v/>
      </c>
      <c r="Y12" s="55" t="str">
        <f>IF(G12&lt;&gt;"",IF(BL12&lt;BK12,1,0),"")</f>
        <v/>
      </c>
      <c r="Z12" s="55" t="str">
        <f>IF(G12&lt;&gt;"",IF(BM12&lt;BL12,1,0),"")</f>
        <v/>
      </c>
      <c r="AA12" s="55" t="str">
        <f>IF(G12&lt;&gt;"",IF(BN12&lt;BM12,1,0),"")</f>
        <v/>
      </c>
      <c r="AB12" s="55" t="str">
        <f>IF(G12&lt;&gt;"",IF(BO12&lt;BN12,1,0),"")</f>
        <v/>
      </c>
      <c r="AC12" s="55" t="str">
        <f>IF(G12&lt;&gt;"",IF(BP12&lt;BO12,1,0),"")</f>
        <v/>
      </c>
      <c r="AD12" s="55" t="str">
        <f>IF(G12&lt;&gt;"",IF(BQ12&lt;BP12,1,0),"")</f>
        <v/>
      </c>
      <c r="AE12" s="56" t="str">
        <f>IF(G12&lt;&gt;"",IF(BR12&lt;BD11,1,0),"")</f>
        <v/>
      </c>
      <c r="AF12" s="56" t="str">
        <f>IF(G12&lt;&gt;"",IF(BS12&lt;BR12,1,0),"")</f>
        <v/>
      </c>
      <c r="AG12" s="57" t="str">
        <f>IF(G12&lt;&gt;"",IF(BT12&lt;BS12,1,0),"")</f>
        <v/>
      </c>
      <c r="AH12" s="58" t="str">
        <f>IF(G12&lt;&gt;"",IF(BU12&lt;BT12,1,0),"")</f>
        <v/>
      </c>
      <c r="AI12" s="58" t="str">
        <f>IF(G12&lt;&gt;"",IF(BV12&lt;BU12,1,0),"")</f>
        <v/>
      </c>
      <c r="AJ12" s="58" t="str">
        <f>IF(G12&lt;&gt;"",IF(BW12&lt;BV12,1,0),"")</f>
        <v/>
      </c>
      <c r="AK12" s="58" t="str">
        <f>IF(G12&lt;&gt;"",IF(BX12&lt;BW12,1,0),"")</f>
        <v/>
      </c>
      <c r="AL12" s="58" t="str">
        <f>IF(G12&lt;&gt;"",IF(BY12&lt;BX12,1,0),"")</f>
        <v/>
      </c>
      <c r="AM12" s="59" t="str">
        <f>IF(G12&lt;&gt;"",IF(BZ12&lt;BE11,1,0),"")</f>
        <v/>
      </c>
      <c r="AN12" s="59" t="str">
        <f>IF(G12&lt;&gt;"",IF(CA12&lt;BZ12,1,0),"")</f>
        <v/>
      </c>
      <c r="AO12" s="60" t="str">
        <f>IF(G12&lt;&gt;"",IF(CB12&lt;CA12,1,0),"")</f>
        <v/>
      </c>
      <c r="AP12" s="60" t="str">
        <f>IF(G12&lt;&gt;"",IF(CC12&lt;CB12,1,0),"")</f>
        <v/>
      </c>
      <c r="AQ12" s="60" t="str">
        <f>IF(G12&lt;&gt;"",IF(CD12&lt;CC12,1,0),"")</f>
        <v/>
      </c>
      <c r="AR12" s="60" t="str">
        <f>IF(G12&lt;&gt;"",IF(CE12&lt;CD12,1,0),"")</f>
        <v/>
      </c>
      <c r="AS12" s="60" t="str">
        <f>IF(G12&lt;&gt;"",IF(CF12&lt;CE12,1,0),"")</f>
        <v/>
      </c>
      <c r="AT12" s="61" t="str">
        <f>IF(G12&lt;&gt;"",IF(CG12&lt;CF12,1,0),"")</f>
        <v/>
      </c>
      <c r="AV12" s="5" t="str">
        <f>IF(G12&lt;&gt;"",O12*128+P12*64+Q12*32+R12*16+S12*8+T12*4+U12*2+V12*1,"")</f>
        <v/>
      </c>
      <c r="AW12" s="10" t="str">
        <f>IF(G12&lt;&gt;"",W12*128+X12*64+Y12*32+Z12*16+AA12*8+AB12*4+AC12*2+AD12,"")</f>
        <v/>
      </c>
      <c r="AX12" s="10" t="str">
        <f>IF(G12&lt;&gt;"",AE12*128+AF12*64+AG12*32+AH12*16+AI12*8+AJ12*4+AK12*2+AL12,"")</f>
        <v/>
      </c>
      <c r="AY12" s="10" t="str">
        <f>IF(G12&lt;&gt;"",AM12*128+AN12*64+AO12*32+AP12*16+AQ12*8+AR12*4+AS12*2+AT12,"")</f>
        <v/>
      </c>
      <c r="AZ12" s="26" t="str">
        <f t="shared" ref="AZ12" si="33">IF(G12&lt;&gt;"",CONCATENATE("/",$J$26),"")</f>
        <v/>
      </c>
      <c r="BB12" s="23" t="e">
        <f>IF(BB11-128&gt;=0,BB11-128,BB11)</f>
        <v>#VALUE!</v>
      </c>
      <c r="BC12" s="23" t="e">
        <f>IF(BB12-64&gt;=0,BB12-64,BB12)</f>
        <v>#VALUE!</v>
      </c>
      <c r="BD12" s="23" t="e">
        <f>IF(BC12-32&gt;=0,BC12-32,BC12)</f>
        <v>#VALUE!</v>
      </c>
      <c r="BE12" s="23" t="e">
        <f>IF(BD12-16&gt;=0,BD12-16,BD12)</f>
        <v>#VALUE!</v>
      </c>
      <c r="BF12" s="23" t="e">
        <f>IF(BE12-8&gt;=0,BE12-8,BE12)</f>
        <v>#VALUE!</v>
      </c>
      <c r="BG12" s="23" t="e">
        <f>IF(BF12-4&gt;=0,BF12-4,BF12)</f>
        <v>#VALUE!</v>
      </c>
      <c r="BH12" s="23" t="e">
        <f>IF(BG12-2&gt;=0,BG12-2,BG12)</f>
        <v>#VALUE!</v>
      </c>
      <c r="BI12" s="23" t="e">
        <f>IF(BH12-1&gt;=0,BH12-1,BH12)</f>
        <v>#VALUE!</v>
      </c>
      <c r="BJ12" s="23" t="e">
        <f>IF(BC11-128&gt;=0,BC11-128,BC11)</f>
        <v>#VALUE!</v>
      </c>
      <c r="BK12" s="23" t="e">
        <f>IF(BJ12-64&gt;=0,BJ12-64,BJ12)</f>
        <v>#VALUE!</v>
      </c>
      <c r="BL12" s="23" t="e">
        <f>IF(BK12-32&gt;=0,BK12-32,BK12)</f>
        <v>#VALUE!</v>
      </c>
      <c r="BM12" s="23" t="e">
        <f>IF(BL12-16&gt;=0,BL12-16,BL12)</f>
        <v>#VALUE!</v>
      </c>
      <c r="BN12" s="23" t="e">
        <f>IF(BM12-8&gt;=0,BM12-8,BM12)</f>
        <v>#VALUE!</v>
      </c>
      <c r="BO12" s="23" t="e">
        <f>IF(BN12-4&gt;=0,BN12-4,BN12)</f>
        <v>#VALUE!</v>
      </c>
      <c r="BP12" s="23" t="e">
        <f>IF(BO12-2&gt;=0,BO12-2,BO12)</f>
        <v>#VALUE!</v>
      </c>
      <c r="BQ12" s="23" t="e">
        <f>IF(BP12-1&gt;=0,BP12-1,BP12)</f>
        <v>#VALUE!</v>
      </c>
      <c r="BR12" s="23" t="e">
        <f>IF(BD11-128&gt;=0,BD11-128,BD11)</f>
        <v>#VALUE!</v>
      </c>
      <c r="BS12" s="23" t="e">
        <f>IF(BR12-64&gt;=0,BR12-64,BR12)</f>
        <v>#VALUE!</v>
      </c>
      <c r="BT12" s="23" t="e">
        <f>IF(BS12-32&gt;=0,BS12-32,BS12)</f>
        <v>#VALUE!</v>
      </c>
      <c r="BU12" s="23" t="e">
        <f>IF(BT12-16&gt;=0,BT12-16,BT12)</f>
        <v>#VALUE!</v>
      </c>
      <c r="BV12" s="23" t="e">
        <f>IF(BU12-8&gt;=0,BU12-8,BU12)</f>
        <v>#VALUE!</v>
      </c>
      <c r="BW12" s="23" t="e">
        <f>IF(BV12-4&gt;=0,BV12-4,BV12)</f>
        <v>#VALUE!</v>
      </c>
      <c r="BX12" s="23" t="e">
        <f>IF(BW12-2&gt;=0,BW12-2,BW12)</f>
        <v>#VALUE!</v>
      </c>
      <c r="BY12" s="23" t="e">
        <f>IF(BX12-1&gt;=0,BX12-1,BX12)</f>
        <v>#VALUE!</v>
      </c>
      <c r="BZ12" s="23" t="e">
        <f>IF(BE11-128&gt;=0,BE11-128,BE11)</f>
        <v>#VALUE!</v>
      </c>
      <c r="CA12" s="23" t="e">
        <f>IF(BZ12-64&gt;=0,BZ12-64,BZ12)</f>
        <v>#VALUE!</v>
      </c>
      <c r="CB12" s="23" t="e">
        <f>IF(CA12-32&gt;=0,CA12-32,CA12)</f>
        <v>#VALUE!</v>
      </c>
      <c r="CC12" s="23" t="e">
        <f>IF(CB12-16&gt;=0,CB12-16,CB12)</f>
        <v>#VALUE!</v>
      </c>
      <c r="CD12" s="23" t="e">
        <f>IF(CC12-8&gt;=0,CC12-8,CC12)</f>
        <v>#VALUE!</v>
      </c>
      <c r="CE12" s="23" t="e">
        <f>IF(CD12-4&gt;=0,CD12-4,CD12)</f>
        <v>#VALUE!</v>
      </c>
      <c r="CF12" s="23" t="e">
        <f>IF(CE12-2&gt;=0,CE12-2,CE12)</f>
        <v>#VALUE!</v>
      </c>
      <c r="CG12" s="23" t="e">
        <f>IF(CF12-1&gt;=0,CF12-1,CF12)</f>
        <v>#VALUE!</v>
      </c>
    </row>
    <row r="13" spans="1:85" ht="15.75" thickBot="1" x14ac:dyDescent="0.3">
      <c r="G13" s="74"/>
      <c r="K13" s="76" t="s">
        <v>28</v>
      </c>
      <c r="L13" s="76"/>
      <c r="M13" s="77"/>
      <c r="N13" s="28" t="str">
        <f t="shared" ref="N13" si="34">IF(G12&lt;&gt;"",32-$J$26,"")</f>
        <v/>
      </c>
      <c r="O13" s="62" t="str">
        <f>IF(O12&lt;&gt;"",IF($N13&gt;=32,1,O12),"")</f>
        <v/>
      </c>
      <c r="P13" s="63" t="str">
        <f>IF(P12&lt;&gt;"",IF($N13&gt;=31,1,P12),"")</f>
        <v/>
      </c>
      <c r="Q13" s="64" t="str">
        <f>IF(Q12&lt;&gt;"",IF($N13&gt;=30,1,Q12),"")</f>
        <v/>
      </c>
      <c r="R13" s="64" t="str">
        <f>IF(R12&lt;&gt;"",IF($N13&gt;=29,1,R12),"")</f>
        <v/>
      </c>
      <c r="S13" s="64" t="str">
        <f>IF(S12&lt;&gt;"",IF($N13&gt;=28,1,S12),"")</f>
        <v/>
      </c>
      <c r="T13" s="64" t="str">
        <f>IF(T12&lt;&gt;"",IF($N13&gt;=27,1,T12),"")</f>
        <v/>
      </c>
      <c r="U13" s="64" t="str">
        <f>IF(U12&lt;&gt;"",IF($N13&gt;=26,1,U12),"")</f>
        <v/>
      </c>
      <c r="V13" s="64" t="str">
        <f>IF(V12&lt;&gt;"",IF($N13&gt;=25,1,V12),"")</f>
        <v/>
      </c>
      <c r="W13" s="65" t="str">
        <f>IF(W12&lt;&gt;"",IF($N13&gt;=24,1,W12),"")</f>
        <v/>
      </c>
      <c r="X13" s="65" t="str">
        <f>IF(X12&lt;&gt;"",IF($N13&gt;=23,1,X12),"")</f>
        <v/>
      </c>
      <c r="Y13" s="66" t="str">
        <f>IF(Y12&lt;&gt;"",IF($N13&gt;=22,1,Y12),"")</f>
        <v/>
      </c>
      <c r="Z13" s="66" t="str">
        <f>IF(Z12&lt;&gt;"",IF($N13&gt;=21,1,Z12),"")</f>
        <v/>
      </c>
      <c r="AA13" s="66" t="str">
        <f>IF(AA12&lt;&gt;"",IF($N13&gt;=20,1,AA12),"")</f>
        <v/>
      </c>
      <c r="AB13" s="66" t="str">
        <f>IF(AB12&lt;&gt;"",IF($N13&gt;=19,1,AB12),"")</f>
        <v/>
      </c>
      <c r="AC13" s="66" t="str">
        <f>IF(AC12&lt;&gt;"",IF($N13&gt;=18,1,AC12),"")</f>
        <v/>
      </c>
      <c r="AD13" s="66" t="str">
        <f>IF(AD12&lt;&gt;"",IF($N13&gt;=17,1,AD12),"")</f>
        <v/>
      </c>
      <c r="AE13" s="67" t="str">
        <f>IF(AE12&lt;&gt;"",IF($N13&gt;=16,1,AE12),"")</f>
        <v/>
      </c>
      <c r="AF13" s="67" t="str">
        <f>IF(AF12&lt;&gt;"",IF($N13&gt;=15,1,AF12),"")</f>
        <v/>
      </c>
      <c r="AG13" s="68" t="str">
        <f>IF(AG12&lt;&gt;"",IF($N13&gt;=14,1,AG12),"")</f>
        <v/>
      </c>
      <c r="AH13" s="69" t="str">
        <f>IF(AH12&lt;&gt;"",IF($N13&gt;=13,1,AH12),"")</f>
        <v/>
      </c>
      <c r="AI13" s="69" t="str">
        <f>IF(AI12&lt;&gt;"",IF($N13&gt;=12,1,AI12),"")</f>
        <v/>
      </c>
      <c r="AJ13" s="69" t="str">
        <f>IF(AJ12&lt;&gt;"",IF($N13&gt;=11,1,AJ12),"")</f>
        <v/>
      </c>
      <c r="AK13" s="69" t="str">
        <f>IF(AK12&lt;&gt;"",IF($N13&gt;=10,1,AK12),"")</f>
        <v/>
      </c>
      <c r="AL13" s="69" t="str">
        <f>IF(AL12&lt;&gt;"",IF($N13&gt;=9,1,AL12),"")</f>
        <v/>
      </c>
      <c r="AM13" s="70" t="str">
        <f>IF(AM12&lt;&gt;"",IF($N13&gt;=8,1,AM12),"")</f>
        <v/>
      </c>
      <c r="AN13" s="70" t="str">
        <f>IF(AN12&lt;&gt;"",IF($N13&gt;=7,1,AN12),"")</f>
        <v/>
      </c>
      <c r="AO13" s="71" t="str">
        <f>IF(AO12&lt;&gt;"",IF($N13&gt;=6,1,AO12),"")</f>
        <v/>
      </c>
      <c r="AP13" s="71" t="str">
        <f>IF(AP12&lt;&gt;"",IF($N13&gt;=5,1,AP12),"")</f>
        <v/>
      </c>
      <c r="AQ13" s="71" t="str">
        <f>IF(AQ12&lt;&gt;"",IF($N13&gt;=4,1,AQ12),"")</f>
        <v/>
      </c>
      <c r="AR13" s="71" t="str">
        <f>IF(AR12&lt;&gt;"",IF($N13&gt;=3,1,AR12),"")</f>
        <v/>
      </c>
      <c r="AS13" s="71" t="str">
        <f>IF(AS12&lt;&gt;"",IF($N13&gt;=2,1,AS12),"")</f>
        <v/>
      </c>
      <c r="AT13" s="72" t="str">
        <f>IF(AT12&lt;&gt;"",IF($N13&gt;=1,1,AT12),"")</f>
        <v/>
      </c>
      <c r="AV13" s="5" t="str">
        <f>IF(G12&lt;&gt;"",O13*128+P13*64+Q13*32+R13*16+S13*8+T13*4+U13*2+V13*1,"")</f>
        <v/>
      </c>
      <c r="AW13" s="10" t="str">
        <f>IF(G12&lt;&gt;"",W13*128+X13*64+Y13*32+Z13*16+AA13*8+AB13*4+AC13*2+AD13,"")</f>
        <v/>
      </c>
      <c r="AX13" s="10" t="str">
        <f>IF(G12&lt;&gt;"",AE13*128+AF13*64+AG13*32+AH13*16+AI13*8+AJ13*4+AK13*2+AL13,"")</f>
        <v/>
      </c>
      <c r="AY13" s="10" t="str">
        <f>IF(G12&lt;&gt;"",AM13*128+AN13*64+AO13*32+AP13*16+AQ13*8+AR13*4+AS13*2+AT13,"")</f>
        <v/>
      </c>
      <c r="BB13" s="1" t="str">
        <f>AV13</f>
        <v/>
      </c>
      <c r="BC13" s="24" t="str">
        <f>AW13</f>
        <v/>
      </c>
      <c r="BD13" s="24" t="e">
        <f>IF(BE13=0,AX13+1,AX13)</f>
        <v>#VALUE!</v>
      </c>
      <c r="BE13" t="e">
        <f>IF(AY13=255,0,AY13+1)</f>
        <v>#VALUE!</v>
      </c>
    </row>
    <row r="14" spans="1:85" x14ac:dyDescent="0.25">
      <c r="F14" t="s">
        <v>7</v>
      </c>
      <c r="G14" s="74"/>
      <c r="H14" t="str">
        <f t="shared" ref="H14" si="35">IF(G14&lt;&gt;"",G14+2,"")</f>
        <v/>
      </c>
      <c r="I14" s="1" t="s">
        <v>4</v>
      </c>
      <c r="J14" t="str">
        <f t="shared" ref="J14" si="36">IF(G14&lt;&gt;"",POWER(2,ROUNDUP(LOG(H14,2),0)),"")</f>
        <v/>
      </c>
      <c r="K14" s="20" t="str">
        <f t="shared" ref="K14" si="37">IF(G14&lt;&gt;"",LOG(J14,2),"")</f>
        <v/>
      </c>
      <c r="L14" s="20" t="str">
        <f t="shared" ref="L14" si="38">IF(G14&lt;&gt;"",IF(G14&lt;&gt;"",32-K14,""),"")</f>
        <v/>
      </c>
      <c r="M14" s="21"/>
      <c r="N14" s="28" t="str">
        <f t="shared" ref="N14" si="39">IF(G14&lt;&gt;"",32-$J$26,"")</f>
        <v/>
      </c>
      <c r="O14" s="51" t="str">
        <f>IF(G14&lt;&gt;"",IF(BB14&lt;BB13,1,0),"")</f>
        <v/>
      </c>
      <c r="P14" s="52" t="str">
        <f>IF(G14&lt;&gt;"",IF(BC14&lt;BB14,1,0),"")</f>
        <v/>
      </c>
      <c r="Q14" s="53" t="str">
        <f>IF(G14&lt;&gt;"",IF(BD14&lt;BC14,1,0),"")</f>
        <v/>
      </c>
      <c r="R14" s="53" t="str">
        <f>IF(G14&lt;&gt;"",IF(BE14&lt;BD14,1,0),"")</f>
        <v/>
      </c>
      <c r="S14" s="53" t="str">
        <f>IF(G14&lt;&gt;"",IF(BF14&lt;BE14,1,0),"")</f>
        <v/>
      </c>
      <c r="T14" s="53" t="str">
        <f>IF(G14&lt;&gt;"",IF(BG14&lt;BF14,1,0),"")</f>
        <v/>
      </c>
      <c r="U14" s="53" t="str">
        <f>IF(G14&lt;&gt;"",IF(BH14&lt;BG14,1,0),"")</f>
        <v/>
      </c>
      <c r="V14" s="53" t="str">
        <f>IF(G14&lt;&gt;"",IF(BI14&lt;BH14,1,0),"")</f>
        <v/>
      </c>
      <c r="W14" s="54" t="str">
        <f>IF(G14&lt;&gt;"",IF(BJ14&lt;BC13,1,0),"")</f>
        <v/>
      </c>
      <c r="X14" s="54" t="str">
        <f>IF(G14&lt;&gt;"",IF(BK14&lt;BJ14,1,0),"")</f>
        <v/>
      </c>
      <c r="Y14" s="55" t="str">
        <f>IF(G14&lt;&gt;"",IF(BL14&lt;BK14,1,0),"")</f>
        <v/>
      </c>
      <c r="Z14" s="55" t="str">
        <f>IF(G14&lt;&gt;"",IF(BM14&lt;BL14,1,0),"")</f>
        <v/>
      </c>
      <c r="AA14" s="55" t="str">
        <f>IF(G14&lt;&gt;"",IF(BN14&lt;BM14,1,0),"")</f>
        <v/>
      </c>
      <c r="AB14" s="55" t="str">
        <f>IF(G14&lt;&gt;"",IF(BO14&lt;BN14,1,0),"")</f>
        <v/>
      </c>
      <c r="AC14" s="55" t="str">
        <f>IF(G14&lt;&gt;"",IF(BP14&lt;BO14,1,0),"")</f>
        <v/>
      </c>
      <c r="AD14" s="55" t="str">
        <f>IF(G14&lt;&gt;"",IF(BQ14&lt;BP14,1,0),"")</f>
        <v/>
      </c>
      <c r="AE14" s="56" t="str">
        <f>IF(G14&lt;&gt;"",IF(BR14&lt;BD13,1,0),"")</f>
        <v/>
      </c>
      <c r="AF14" s="56" t="str">
        <f>IF(G14&lt;&gt;"",IF(BS14&lt;BR14,1,0),"")</f>
        <v/>
      </c>
      <c r="AG14" s="57" t="str">
        <f>IF(G14&lt;&gt;"",IF(BT14&lt;BS14,1,0),"")</f>
        <v/>
      </c>
      <c r="AH14" s="58" t="str">
        <f>IF(G14&lt;&gt;"",IF(BU14&lt;BT14,1,0),"")</f>
        <v/>
      </c>
      <c r="AI14" s="58" t="str">
        <f>IF(G14&lt;&gt;"",IF(BV14&lt;BU14,1,0),"")</f>
        <v/>
      </c>
      <c r="AJ14" s="58" t="str">
        <f>IF(G14&lt;&gt;"",IF(BW14&lt;BV14,1,0),"")</f>
        <v/>
      </c>
      <c r="AK14" s="58" t="str">
        <f>IF(G14&lt;&gt;"",IF(BX14&lt;BW14,1,0),"")</f>
        <v/>
      </c>
      <c r="AL14" s="58" t="str">
        <f>IF(G14&lt;&gt;"",IF(BY14&lt;BX14,1,0),"")</f>
        <v/>
      </c>
      <c r="AM14" s="59" t="str">
        <f>IF(G14&lt;&gt;"",IF(BZ14&lt;BE13,1,0),"")</f>
        <v/>
      </c>
      <c r="AN14" s="59" t="str">
        <f>IF(G14&lt;&gt;"",IF(CA14&lt;BZ14,1,0),"")</f>
        <v/>
      </c>
      <c r="AO14" s="60" t="str">
        <f>IF(G14&lt;&gt;"",IF(CB14&lt;CA14,1,0),"")</f>
        <v/>
      </c>
      <c r="AP14" s="60" t="str">
        <f>IF(G14&lt;&gt;"",IF(CC14&lt;CB14,1,0),"")</f>
        <v/>
      </c>
      <c r="AQ14" s="60" t="str">
        <f>IF(G14&lt;&gt;"",IF(CD14&lt;CC14,1,0),"")</f>
        <v/>
      </c>
      <c r="AR14" s="60" t="str">
        <f>IF(G14&lt;&gt;"",IF(CE14&lt;CD14,1,0),"")</f>
        <v/>
      </c>
      <c r="AS14" s="60" t="str">
        <f>IF(G14&lt;&gt;"",IF(CF14&lt;CE14,1,0),"")</f>
        <v/>
      </c>
      <c r="AT14" s="61" t="str">
        <f>IF(G14&lt;&gt;"",IF(CG14&lt;CF14,1,0),"")</f>
        <v/>
      </c>
      <c r="AV14" s="5" t="str">
        <f>IF(G14&lt;&gt;"",O14*128+P14*64+Q14*32+R14*16+S14*8+T14*4+U14*2+V14*1,"")</f>
        <v/>
      </c>
      <c r="AW14" s="10" t="str">
        <f>IF(G14&lt;&gt;"",W14*128+X14*64+Y14*32+Z14*16+AA14*8+AB14*4+AC14*2+AD14,"")</f>
        <v/>
      </c>
      <c r="AX14" s="10" t="str">
        <f>IF(G14&lt;&gt;"",AE14*128+AF14*64+AG14*32+AH14*16+AI14*8+AJ14*4+AK14*2+AL14,"")</f>
        <v/>
      </c>
      <c r="AY14" s="10" t="str">
        <f>IF(G14&lt;&gt;"",AM14*128+AN14*64+AO14*32+AP14*16+AQ14*8+AR14*4+AS14*2+AT14,"")</f>
        <v/>
      </c>
      <c r="AZ14" s="26" t="str">
        <f t="shared" ref="AZ14" si="40">IF(G14&lt;&gt;"",CONCATENATE("/",$J$26),"")</f>
        <v/>
      </c>
      <c r="BB14" s="23" t="e">
        <f>IF(BB13-128&gt;=0,BB13-128,BB13)</f>
        <v>#VALUE!</v>
      </c>
      <c r="BC14" s="23" t="e">
        <f>IF(BB14-64&gt;=0,BB14-64,BB14)</f>
        <v>#VALUE!</v>
      </c>
      <c r="BD14" s="23" t="e">
        <f>IF(BC14-32&gt;=0,BC14-32,BC14)</f>
        <v>#VALUE!</v>
      </c>
      <c r="BE14" s="23" t="e">
        <f>IF(BD14-16&gt;=0,BD14-16,BD14)</f>
        <v>#VALUE!</v>
      </c>
      <c r="BF14" s="23" t="e">
        <f>IF(BE14-8&gt;=0,BE14-8,BE14)</f>
        <v>#VALUE!</v>
      </c>
      <c r="BG14" s="23" t="e">
        <f>IF(BF14-4&gt;=0,BF14-4,BF14)</f>
        <v>#VALUE!</v>
      </c>
      <c r="BH14" s="23" t="e">
        <f>IF(BG14-2&gt;=0,BG14-2,BG14)</f>
        <v>#VALUE!</v>
      </c>
      <c r="BI14" s="23" t="e">
        <f>IF(BH14-1&gt;=0,BH14-1,BH14)</f>
        <v>#VALUE!</v>
      </c>
      <c r="BJ14" s="23" t="e">
        <f>IF(BC13-128&gt;=0,BC13-128,BC13)</f>
        <v>#VALUE!</v>
      </c>
      <c r="BK14" s="23" t="e">
        <f>IF(BJ14-64&gt;=0,BJ14-64,BJ14)</f>
        <v>#VALUE!</v>
      </c>
      <c r="BL14" s="23" t="e">
        <f>IF(BK14-32&gt;=0,BK14-32,BK14)</f>
        <v>#VALUE!</v>
      </c>
      <c r="BM14" s="23" t="e">
        <f>IF(BL14-16&gt;=0,BL14-16,BL14)</f>
        <v>#VALUE!</v>
      </c>
      <c r="BN14" s="23" t="e">
        <f>IF(BM14-8&gt;=0,BM14-8,BM14)</f>
        <v>#VALUE!</v>
      </c>
      <c r="BO14" s="23" t="e">
        <f>IF(BN14-4&gt;=0,BN14-4,BN14)</f>
        <v>#VALUE!</v>
      </c>
      <c r="BP14" s="23" t="e">
        <f>IF(BO14-2&gt;=0,BO14-2,BO14)</f>
        <v>#VALUE!</v>
      </c>
      <c r="BQ14" s="23" t="e">
        <f>IF(BP14-1&gt;=0,BP14-1,BP14)</f>
        <v>#VALUE!</v>
      </c>
      <c r="BR14" s="23" t="e">
        <f>IF(BD13-128&gt;=0,BD13-128,BD13)</f>
        <v>#VALUE!</v>
      </c>
      <c r="BS14" s="23" t="e">
        <f>IF(BR14-64&gt;=0,BR14-64,BR14)</f>
        <v>#VALUE!</v>
      </c>
      <c r="BT14" s="23" t="e">
        <f>IF(BS14-32&gt;=0,BS14-32,BS14)</f>
        <v>#VALUE!</v>
      </c>
      <c r="BU14" s="23" t="e">
        <f>IF(BT14-16&gt;=0,BT14-16,BT14)</f>
        <v>#VALUE!</v>
      </c>
      <c r="BV14" s="23" t="e">
        <f>IF(BU14-8&gt;=0,BU14-8,BU14)</f>
        <v>#VALUE!</v>
      </c>
      <c r="BW14" s="23" t="e">
        <f>IF(BV14-4&gt;=0,BV14-4,BV14)</f>
        <v>#VALUE!</v>
      </c>
      <c r="BX14" s="23" t="e">
        <f>IF(BW14-2&gt;=0,BW14-2,BW14)</f>
        <v>#VALUE!</v>
      </c>
      <c r="BY14" s="23" t="e">
        <f>IF(BX14-1&gt;=0,BX14-1,BX14)</f>
        <v>#VALUE!</v>
      </c>
      <c r="BZ14" s="23" t="e">
        <f>IF(BE13-128&gt;=0,BE13-128,BE13)</f>
        <v>#VALUE!</v>
      </c>
      <c r="CA14" s="23" t="e">
        <f>IF(BZ14-64&gt;=0,BZ14-64,BZ14)</f>
        <v>#VALUE!</v>
      </c>
      <c r="CB14" s="23" t="e">
        <f>IF(CA14-32&gt;=0,CA14-32,CA14)</f>
        <v>#VALUE!</v>
      </c>
      <c r="CC14" s="23" t="e">
        <f>IF(CB14-16&gt;=0,CB14-16,CB14)</f>
        <v>#VALUE!</v>
      </c>
      <c r="CD14" s="23" t="e">
        <f>IF(CC14-8&gt;=0,CC14-8,CC14)</f>
        <v>#VALUE!</v>
      </c>
      <c r="CE14" s="23" t="e">
        <f>IF(CD14-4&gt;=0,CD14-4,CD14)</f>
        <v>#VALUE!</v>
      </c>
      <c r="CF14" s="23" t="e">
        <f>IF(CE14-2&gt;=0,CE14-2,CE14)</f>
        <v>#VALUE!</v>
      </c>
      <c r="CG14" s="23" t="e">
        <f>IF(CF14-1&gt;=0,CF14-1,CF14)</f>
        <v>#VALUE!</v>
      </c>
    </row>
    <row r="15" spans="1:85" ht="15.75" thickBot="1" x14ac:dyDescent="0.3">
      <c r="G15" s="74"/>
      <c r="K15" s="76" t="s">
        <v>28</v>
      </c>
      <c r="L15" s="76"/>
      <c r="M15" s="77"/>
      <c r="N15" s="28" t="str">
        <f t="shared" ref="N15" si="41">IF(G14&lt;&gt;"",32-$J$26,"")</f>
        <v/>
      </c>
      <c r="O15" s="62" t="str">
        <f>IF(O14&lt;&gt;"",IF($N15&gt;=32,1,O14),"")</f>
        <v/>
      </c>
      <c r="P15" s="63" t="str">
        <f>IF(P14&lt;&gt;"",IF($N15&gt;=31,1,P14),"")</f>
        <v/>
      </c>
      <c r="Q15" s="64" t="str">
        <f>IF(Q14&lt;&gt;"",IF($N15&gt;=30,1,Q14),"")</f>
        <v/>
      </c>
      <c r="R15" s="64" t="str">
        <f>IF(R14&lt;&gt;"",IF($N15&gt;=29,1,R14),"")</f>
        <v/>
      </c>
      <c r="S15" s="64" t="str">
        <f>IF(S14&lt;&gt;"",IF($N15&gt;=28,1,S14),"")</f>
        <v/>
      </c>
      <c r="T15" s="64" t="str">
        <f>IF(T14&lt;&gt;"",IF($N15&gt;=27,1,T14),"")</f>
        <v/>
      </c>
      <c r="U15" s="64" t="str">
        <f>IF(U14&lt;&gt;"",IF($N15&gt;=26,1,U14),"")</f>
        <v/>
      </c>
      <c r="V15" s="64" t="str">
        <f>IF(V14&lt;&gt;"",IF($N15&gt;=25,1,V14),"")</f>
        <v/>
      </c>
      <c r="W15" s="65" t="str">
        <f>IF(W14&lt;&gt;"",IF($N15&gt;=24,1,W14),"")</f>
        <v/>
      </c>
      <c r="X15" s="65" t="str">
        <f>IF(X14&lt;&gt;"",IF($N15&gt;=23,1,X14),"")</f>
        <v/>
      </c>
      <c r="Y15" s="66" t="str">
        <f>IF(Y14&lt;&gt;"",IF($N15&gt;=22,1,Y14),"")</f>
        <v/>
      </c>
      <c r="Z15" s="66" t="str">
        <f>IF(Z14&lt;&gt;"",IF($N15&gt;=21,1,Z14),"")</f>
        <v/>
      </c>
      <c r="AA15" s="66" t="str">
        <f>IF(AA14&lt;&gt;"",IF($N15&gt;=20,1,AA14),"")</f>
        <v/>
      </c>
      <c r="AB15" s="66" t="str">
        <f>IF(AB14&lt;&gt;"",IF($N15&gt;=19,1,AB14),"")</f>
        <v/>
      </c>
      <c r="AC15" s="66" t="str">
        <f>IF(AC14&lt;&gt;"",IF($N15&gt;=18,1,AC14),"")</f>
        <v/>
      </c>
      <c r="AD15" s="66" t="str">
        <f>IF(AD14&lt;&gt;"",IF($N15&gt;=17,1,AD14),"")</f>
        <v/>
      </c>
      <c r="AE15" s="67" t="str">
        <f>IF(AE14&lt;&gt;"",IF($N15&gt;=16,1,AE14),"")</f>
        <v/>
      </c>
      <c r="AF15" s="67" t="str">
        <f>IF(AF14&lt;&gt;"",IF($N15&gt;=15,1,AF14),"")</f>
        <v/>
      </c>
      <c r="AG15" s="68" t="str">
        <f>IF(AG14&lt;&gt;"",IF($N15&gt;=14,1,AG14),"")</f>
        <v/>
      </c>
      <c r="AH15" s="69" t="str">
        <f>IF(AH14&lt;&gt;"",IF($N15&gt;=13,1,AH14),"")</f>
        <v/>
      </c>
      <c r="AI15" s="69" t="str">
        <f>IF(AI14&lt;&gt;"",IF($N15&gt;=12,1,AI14),"")</f>
        <v/>
      </c>
      <c r="AJ15" s="69" t="str">
        <f>IF(AJ14&lt;&gt;"",IF($N15&gt;=11,1,AJ14),"")</f>
        <v/>
      </c>
      <c r="AK15" s="69" t="str">
        <f>IF(AK14&lt;&gt;"",IF($N15&gt;=10,1,AK14),"")</f>
        <v/>
      </c>
      <c r="AL15" s="69" t="str">
        <f>IF(AL14&lt;&gt;"",IF($N15&gt;=9,1,AL14),"")</f>
        <v/>
      </c>
      <c r="AM15" s="70" t="str">
        <f>IF(AM14&lt;&gt;"",IF($N15&gt;=8,1,AM14),"")</f>
        <v/>
      </c>
      <c r="AN15" s="70" t="str">
        <f>IF(AN14&lt;&gt;"",IF($N15&gt;=7,1,AN14),"")</f>
        <v/>
      </c>
      <c r="AO15" s="71" t="str">
        <f>IF(AO14&lt;&gt;"",IF($N15&gt;=6,1,AO14),"")</f>
        <v/>
      </c>
      <c r="AP15" s="71" t="str">
        <f>IF(AP14&lt;&gt;"",IF($N15&gt;=5,1,AP14),"")</f>
        <v/>
      </c>
      <c r="AQ15" s="71" t="str">
        <f>IF(AQ14&lt;&gt;"",IF($N15&gt;=4,1,AQ14),"")</f>
        <v/>
      </c>
      <c r="AR15" s="71" t="str">
        <f>IF(AR14&lt;&gt;"",IF($N15&gt;=3,1,AR14),"")</f>
        <v/>
      </c>
      <c r="AS15" s="71" t="str">
        <f>IF(AS14&lt;&gt;"",IF($N15&gt;=2,1,AS14),"")</f>
        <v/>
      </c>
      <c r="AT15" s="72" t="str">
        <f>IF(AT14&lt;&gt;"",IF($N15&gt;=1,1,AT14),"")</f>
        <v/>
      </c>
      <c r="AV15" s="5" t="str">
        <f>IF(G14&lt;&gt;"",O15*128+P15*64+Q15*32+R15*16+S15*8+T15*4+U15*2+V15*1,"")</f>
        <v/>
      </c>
      <c r="AW15" s="10" t="str">
        <f>IF(G14&lt;&gt;"",W15*128+X15*64+Y15*32+Z15*16+AA15*8+AB15*4+AC15*2+AD15,"")</f>
        <v/>
      </c>
      <c r="AX15" s="10" t="str">
        <f>IF(G14&lt;&gt;"",AE15*128+AF15*64+AG15*32+AH15*16+AI15*8+AJ15*4+AK15*2+AL15,"")</f>
        <v/>
      </c>
      <c r="AY15" s="10" t="str">
        <f>IF(G14&lt;&gt;"",AM15*128+AN15*64+AO15*32+AP15*16+AQ15*8+AR15*4+AS15*2+AT15,"")</f>
        <v/>
      </c>
      <c r="BB15" s="1" t="str">
        <f>AV15</f>
        <v/>
      </c>
      <c r="BC15" s="24" t="str">
        <f>AW15</f>
        <v/>
      </c>
      <c r="BD15" s="24" t="e">
        <f>IF(BE15=0,AX15+1,AX15)</f>
        <v>#VALUE!</v>
      </c>
      <c r="BE15" t="e">
        <f>IF(AY15=255,0,AY15+1)</f>
        <v>#VALUE!</v>
      </c>
    </row>
    <row r="16" spans="1:85" x14ac:dyDescent="0.25">
      <c r="F16" t="s">
        <v>13</v>
      </c>
      <c r="G16" s="74"/>
      <c r="H16" t="str">
        <f t="shared" ref="H16" si="42">IF(G16&lt;&gt;"",G16+2,"")</f>
        <v/>
      </c>
      <c r="I16" s="1" t="s">
        <v>4</v>
      </c>
      <c r="J16" t="str">
        <f t="shared" ref="J16" si="43">IF(G16&lt;&gt;"",POWER(2,ROUNDUP(LOG(H16,2),0)),"")</f>
        <v/>
      </c>
      <c r="K16" s="20" t="str">
        <f t="shared" ref="K16" si="44">IF(G16&lt;&gt;"",LOG(J16,2),"")</f>
        <v/>
      </c>
      <c r="L16" s="20" t="str">
        <f t="shared" ref="L16" si="45">IF(G16&lt;&gt;"",IF(G16&lt;&gt;"",32-K16,""),"")</f>
        <v/>
      </c>
      <c r="M16" s="21"/>
      <c r="N16" s="28" t="str">
        <f t="shared" ref="N16" si="46">IF(G16&lt;&gt;"",32-$J$26,"")</f>
        <v/>
      </c>
      <c r="O16" s="51" t="str">
        <f>IF(G16&lt;&gt;"",IF(BB16&lt;BB15,1,0),"")</f>
        <v/>
      </c>
      <c r="P16" s="52" t="str">
        <f>IF(G16&lt;&gt;"",IF(BC16&lt;BB16,1,0),"")</f>
        <v/>
      </c>
      <c r="Q16" s="53" t="str">
        <f>IF(G16&lt;&gt;"",IF(BD16&lt;BC16,1,0),"")</f>
        <v/>
      </c>
      <c r="R16" s="53" t="str">
        <f>IF(G16&lt;&gt;"",IF(BE16&lt;BD16,1,0),"")</f>
        <v/>
      </c>
      <c r="S16" s="53" t="str">
        <f>IF(G16&lt;&gt;"",IF(BF16&lt;BE16,1,0),"")</f>
        <v/>
      </c>
      <c r="T16" s="53" t="str">
        <f>IF(G16&lt;&gt;"",IF(BG16&lt;BF16,1,0),"")</f>
        <v/>
      </c>
      <c r="U16" s="53" t="str">
        <f>IF(G16&lt;&gt;"",IF(BH16&lt;BG16,1,0),"")</f>
        <v/>
      </c>
      <c r="V16" s="53" t="str">
        <f>IF(G16&lt;&gt;"",IF(BI16&lt;BH16,1,0),"")</f>
        <v/>
      </c>
      <c r="W16" s="54" t="str">
        <f>IF(G16&lt;&gt;"",IF(BJ16&lt;BC15,1,0),"")</f>
        <v/>
      </c>
      <c r="X16" s="54" t="str">
        <f>IF(G16&lt;&gt;"",IF(BK16&lt;BJ16,1,0),"")</f>
        <v/>
      </c>
      <c r="Y16" s="55" t="str">
        <f>IF(G16&lt;&gt;"",IF(BL16&lt;BK16,1,0),"")</f>
        <v/>
      </c>
      <c r="Z16" s="55" t="str">
        <f>IF(G16&lt;&gt;"",IF(BM16&lt;BL16,1,0),"")</f>
        <v/>
      </c>
      <c r="AA16" s="55" t="str">
        <f>IF(G16&lt;&gt;"",IF(BN16&lt;BM16,1,0),"")</f>
        <v/>
      </c>
      <c r="AB16" s="55" t="str">
        <f>IF(G16&lt;&gt;"",IF(BO16&lt;BN16,1,0),"")</f>
        <v/>
      </c>
      <c r="AC16" s="55" t="str">
        <f>IF(G16&lt;&gt;"",IF(BP16&lt;BO16,1,0),"")</f>
        <v/>
      </c>
      <c r="AD16" s="55" t="str">
        <f>IF(G16&lt;&gt;"",IF(BQ16&lt;BP16,1,0),"")</f>
        <v/>
      </c>
      <c r="AE16" s="56" t="str">
        <f>IF(G16&lt;&gt;"",IF(BR16&lt;BD15,1,0),"")</f>
        <v/>
      </c>
      <c r="AF16" s="56" t="str">
        <f>IF(G16&lt;&gt;"",IF(BS16&lt;BR16,1,0),"")</f>
        <v/>
      </c>
      <c r="AG16" s="57" t="str">
        <f>IF(G16&lt;&gt;"",IF(BT16&lt;BS16,1,0),"")</f>
        <v/>
      </c>
      <c r="AH16" s="58" t="str">
        <f>IF(G16&lt;&gt;"",IF(BU16&lt;BT16,1,0),"")</f>
        <v/>
      </c>
      <c r="AI16" s="58" t="str">
        <f>IF(G16&lt;&gt;"",IF(BV16&lt;BU16,1,0),"")</f>
        <v/>
      </c>
      <c r="AJ16" s="58" t="str">
        <f>IF(G16&lt;&gt;"",IF(BW16&lt;BV16,1,0),"")</f>
        <v/>
      </c>
      <c r="AK16" s="58" t="str">
        <f>IF(G16&lt;&gt;"",IF(BX16&lt;BW16,1,0),"")</f>
        <v/>
      </c>
      <c r="AL16" s="58" t="str">
        <f>IF(G16&lt;&gt;"",IF(BY16&lt;BX16,1,0),"")</f>
        <v/>
      </c>
      <c r="AM16" s="59" t="str">
        <f>IF(G16&lt;&gt;"",IF(BZ16&lt;BE15,1,0),"")</f>
        <v/>
      </c>
      <c r="AN16" s="59" t="str">
        <f>IF(G16&lt;&gt;"",IF(CA16&lt;BZ16,1,0),"")</f>
        <v/>
      </c>
      <c r="AO16" s="60" t="str">
        <f>IF(G16&lt;&gt;"",IF(CB16&lt;CA16,1,0),"")</f>
        <v/>
      </c>
      <c r="AP16" s="60" t="str">
        <f>IF(G16&lt;&gt;"",IF(CC16&lt;CB16,1,0),"")</f>
        <v/>
      </c>
      <c r="AQ16" s="60" t="str">
        <f>IF(G16&lt;&gt;"",IF(CD16&lt;CC16,1,0),"")</f>
        <v/>
      </c>
      <c r="AR16" s="60" t="str">
        <f>IF(G16&lt;&gt;"",IF(CE16&lt;CD16,1,0),"")</f>
        <v/>
      </c>
      <c r="AS16" s="60" t="str">
        <f>IF(G16&lt;&gt;"",IF(CF16&lt;CE16,1,0),"")</f>
        <v/>
      </c>
      <c r="AT16" s="61" t="str">
        <f>IF(G16&lt;&gt;"",IF(CG16&lt;CF16,1,0),"")</f>
        <v/>
      </c>
      <c r="AV16" s="5" t="str">
        <f>IF(G16&lt;&gt;"",O16*128+P16*64+Q16*32+R16*16+S16*8+T16*4+U16*2+V16*1,"")</f>
        <v/>
      </c>
      <c r="AW16" s="10" t="str">
        <f>IF(G16&lt;&gt;"",W16*128+X16*64+Y16*32+Z16*16+AA16*8+AB16*4+AC16*2+AD16,"")</f>
        <v/>
      </c>
      <c r="AX16" s="10" t="str">
        <f>IF(G16&lt;&gt;"",AE16*128+AF16*64+AG16*32+AH16*16+AI16*8+AJ16*4+AK16*2+AL16,"")</f>
        <v/>
      </c>
      <c r="AY16" s="10" t="str">
        <f>IF(G16&lt;&gt;"",AM16*128+AN16*64+AO16*32+AP16*16+AQ16*8+AR16*4+AS16*2+AT16,"")</f>
        <v/>
      </c>
      <c r="AZ16" s="26" t="str">
        <f t="shared" ref="AZ16" si="47">IF(G16&lt;&gt;"",CONCATENATE("/",$J$26),"")</f>
        <v/>
      </c>
      <c r="BB16" s="23" t="e">
        <f>IF(BB15-128&gt;=0,BB15-128,BB15)</f>
        <v>#VALUE!</v>
      </c>
      <c r="BC16" s="23" t="e">
        <f>IF(BB16-64&gt;=0,BB16-64,BB16)</f>
        <v>#VALUE!</v>
      </c>
      <c r="BD16" s="23" t="e">
        <f>IF(BC16-32&gt;=0,BC16-32,BC16)</f>
        <v>#VALUE!</v>
      </c>
      <c r="BE16" s="23" t="e">
        <f>IF(BD16-16&gt;=0,BD16-16,BD16)</f>
        <v>#VALUE!</v>
      </c>
      <c r="BF16" s="23" t="e">
        <f>IF(BE16-8&gt;=0,BE16-8,BE16)</f>
        <v>#VALUE!</v>
      </c>
      <c r="BG16" s="23" t="e">
        <f>IF(BF16-4&gt;=0,BF16-4,BF16)</f>
        <v>#VALUE!</v>
      </c>
      <c r="BH16" s="23" t="e">
        <f>IF(BG16-2&gt;=0,BG16-2,BG16)</f>
        <v>#VALUE!</v>
      </c>
      <c r="BI16" s="23" t="e">
        <f>IF(BH16-1&gt;=0,BH16-1,BH16)</f>
        <v>#VALUE!</v>
      </c>
      <c r="BJ16" s="23" t="e">
        <f>IF(BC15-128&gt;=0,BC15-128,BC15)</f>
        <v>#VALUE!</v>
      </c>
      <c r="BK16" s="23" t="e">
        <f>IF(BJ16-64&gt;=0,BJ16-64,BJ16)</f>
        <v>#VALUE!</v>
      </c>
      <c r="BL16" s="23" t="e">
        <f>IF(BK16-32&gt;=0,BK16-32,BK16)</f>
        <v>#VALUE!</v>
      </c>
      <c r="BM16" s="23" t="e">
        <f>IF(BL16-16&gt;=0,BL16-16,BL16)</f>
        <v>#VALUE!</v>
      </c>
      <c r="BN16" s="23" t="e">
        <f>IF(BM16-8&gt;=0,BM16-8,BM16)</f>
        <v>#VALUE!</v>
      </c>
      <c r="BO16" s="23" t="e">
        <f>IF(BN16-4&gt;=0,BN16-4,BN16)</f>
        <v>#VALUE!</v>
      </c>
      <c r="BP16" s="23" t="e">
        <f>IF(BO16-2&gt;=0,BO16-2,BO16)</f>
        <v>#VALUE!</v>
      </c>
      <c r="BQ16" s="23" t="e">
        <f>IF(BP16-1&gt;=0,BP16-1,BP16)</f>
        <v>#VALUE!</v>
      </c>
      <c r="BR16" s="23" t="e">
        <f>IF(BD15-128&gt;=0,BD15-128,BD15)</f>
        <v>#VALUE!</v>
      </c>
      <c r="BS16" s="23" t="e">
        <f>IF(BR16-64&gt;=0,BR16-64,BR16)</f>
        <v>#VALUE!</v>
      </c>
      <c r="BT16" s="23" t="e">
        <f>IF(BS16-32&gt;=0,BS16-32,BS16)</f>
        <v>#VALUE!</v>
      </c>
      <c r="BU16" s="23" t="e">
        <f>IF(BT16-16&gt;=0,BT16-16,BT16)</f>
        <v>#VALUE!</v>
      </c>
      <c r="BV16" s="23" t="e">
        <f>IF(BU16-8&gt;=0,BU16-8,BU16)</f>
        <v>#VALUE!</v>
      </c>
      <c r="BW16" s="23" t="e">
        <f>IF(BV16-4&gt;=0,BV16-4,BV16)</f>
        <v>#VALUE!</v>
      </c>
      <c r="BX16" s="23" t="e">
        <f>IF(BW16-2&gt;=0,BW16-2,BW16)</f>
        <v>#VALUE!</v>
      </c>
      <c r="BY16" s="23" t="e">
        <f>IF(BX16-1&gt;=0,BX16-1,BX16)</f>
        <v>#VALUE!</v>
      </c>
      <c r="BZ16" s="23" t="e">
        <f>IF(BE15-128&gt;=0,BE15-128,BE15)</f>
        <v>#VALUE!</v>
      </c>
      <c r="CA16" s="23" t="e">
        <f>IF(BZ16-64&gt;=0,BZ16-64,BZ16)</f>
        <v>#VALUE!</v>
      </c>
      <c r="CB16" s="23" t="e">
        <f>IF(CA16-32&gt;=0,CA16-32,CA16)</f>
        <v>#VALUE!</v>
      </c>
      <c r="CC16" s="23" t="e">
        <f>IF(CB16-16&gt;=0,CB16-16,CB16)</f>
        <v>#VALUE!</v>
      </c>
      <c r="CD16" s="23" t="e">
        <f>IF(CC16-8&gt;=0,CC16-8,CC16)</f>
        <v>#VALUE!</v>
      </c>
      <c r="CE16" s="23" t="e">
        <f>IF(CD16-4&gt;=0,CD16-4,CD16)</f>
        <v>#VALUE!</v>
      </c>
      <c r="CF16" s="23" t="e">
        <f>IF(CE16-2&gt;=0,CE16-2,CE16)</f>
        <v>#VALUE!</v>
      </c>
      <c r="CG16" s="23" t="e">
        <f>IF(CF16-1&gt;=0,CF16-1,CF16)</f>
        <v>#VALUE!</v>
      </c>
    </row>
    <row r="17" spans="4:85" ht="15.75" thickBot="1" x14ac:dyDescent="0.3">
      <c r="G17" s="74"/>
      <c r="K17" s="76" t="s">
        <v>28</v>
      </c>
      <c r="L17" s="76"/>
      <c r="M17" s="77"/>
      <c r="N17" s="28" t="str">
        <f t="shared" ref="N17" si="48">IF(G16&lt;&gt;"",32-$J$26,"")</f>
        <v/>
      </c>
      <c r="O17" s="62" t="str">
        <f>IF(O16&lt;&gt;"",IF($N17&gt;=32,1,O16),"")</f>
        <v/>
      </c>
      <c r="P17" s="63" t="str">
        <f>IF(P16&lt;&gt;"",IF($N17&gt;=31,1,P16),"")</f>
        <v/>
      </c>
      <c r="Q17" s="64" t="str">
        <f>IF(Q16&lt;&gt;"",IF($N17&gt;=30,1,Q16),"")</f>
        <v/>
      </c>
      <c r="R17" s="64" t="str">
        <f>IF(R16&lt;&gt;"",IF($N17&gt;=29,1,R16),"")</f>
        <v/>
      </c>
      <c r="S17" s="64" t="str">
        <f>IF(S16&lt;&gt;"",IF($N17&gt;=28,1,S16),"")</f>
        <v/>
      </c>
      <c r="T17" s="64" t="str">
        <f>IF(T16&lt;&gt;"",IF($N17&gt;=27,1,T16),"")</f>
        <v/>
      </c>
      <c r="U17" s="64" t="str">
        <f>IF(U16&lt;&gt;"",IF($N17&gt;=26,1,U16),"")</f>
        <v/>
      </c>
      <c r="V17" s="64" t="str">
        <f>IF(V16&lt;&gt;"",IF($N17&gt;=25,1,V16),"")</f>
        <v/>
      </c>
      <c r="W17" s="65" t="str">
        <f>IF(W16&lt;&gt;"",IF($N17&gt;=24,1,W16),"")</f>
        <v/>
      </c>
      <c r="X17" s="65" t="str">
        <f>IF(X16&lt;&gt;"",IF($N17&gt;=23,1,X16),"")</f>
        <v/>
      </c>
      <c r="Y17" s="66" t="str">
        <f>IF(Y16&lt;&gt;"",IF($N17&gt;=22,1,Y16),"")</f>
        <v/>
      </c>
      <c r="Z17" s="66" t="str">
        <f>IF(Z16&lt;&gt;"",IF($N17&gt;=21,1,Z16),"")</f>
        <v/>
      </c>
      <c r="AA17" s="66" t="str">
        <f>IF(AA16&lt;&gt;"",IF($N17&gt;=20,1,AA16),"")</f>
        <v/>
      </c>
      <c r="AB17" s="66" t="str">
        <f>IF(AB16&lt;&gt;"",IF($N17&gt;=19,1,AB16),"")</f>
        <v/>
      </c>
      <c r="AC17" s="66" t="str">
        <f>IF(AC16&lt;&gt;"",IF($N17&gt;=18,1,AC16),"")</f>
        <v/>
      </c>
      <c r="AD17" s="66" t="str">
        <f>IF(AD16&lt;&gt;"",IF($N17&gt;=17,1,AD16),"")</f>
        <v/>
      </c>
      <c r="AE17" s="67" t="str">
        <f>IF(AE16&lt;&gt;"",IF($N17&gt;=16,1,AE16),"")</f>
        <v/>
      </c>
      <c r="AF17" s="67" t="str">
        <f>IF(AF16&lt;&gt;"",IF($N17&gt;=15,1,AF16),"")</f>
        <v/>
      </c>
      <c r="AG17" s="68" t="str">
        <f>IF(AG16&lt;&gt;"",IF($N17&gt;=14,1,AG16),"")</f>
        <v/>
      </c>
      <c r="AH17" s="69" t="str">
        <f>IF(AH16&lt;&gt;"",IF($N17&gt;=13,1,AH16),"")</f>
        <v/>
      </c>
      <c r="AI17" s="69" t="str">
        <f>IF(AI16&lt;&gt;"",IF($N17&gt;=12,1,AI16),"")</f>
        <v/>
      </c>
      <c r="AJ17" s="69" t="str">
        <f>IF(AJ16&lt;&gt;"",IF($N17&gt;=11,1,AJ16),"")</f>
        <v/>
      </c>
      <c r="AK17" s="69" t="str">
        <f>IF(AK16&lt;&gt;"",IF($N17&gt;=10,1,AK16),"")</f>
        <v/>
      </c>
      <c r="AL17" s="69" t="str">
        <f>IF(AL16&lt;&gt;"",IF($N17&gt;=9,1,AL16),"")</f>
        <v/>
      </c>
      <c r="AM17" s="70" t="str">
        <f>IF(AM16&lt;&gt;"",IF($N17&gt;=8,1,AM16),"")</f>
        <v/>
      </c>
      <c r="AN17" s="70" t="str">
        <f>IF(AN16&lt;&gt;"",IF($N17&gt;=7,1,AN16),"")</f>
        <v/>
      </c>
      <c r="AO17" s="71" t="str">
        <f>IF(AO16&lt;&gt;"",IF($N17&gt;=6,1,AO16),"")</f>
        <v/>
      </c>
      <c r="AP17" s="71" t="str">
        <f>IF(AP16&lt;&gt;"",IF($N17&gt;=5,1,AP16),"")</f>
        <v/>
      </c>
      <c r="AQ17" s="71" t="str">
        <f>IF(AQ16&lt;&gt;"",IF($N17&gt;=4,1,AQ16),"")</f>
        <v/>
      </c>
      <c r="AR17" s="71" t="str">
        <f>IF(AR16&lt;&gt;"",IF($N17&gt;=3,1,AR16),"")</f>
        <v/>
      </c>
      <c r="AS17" s="71" t="str">
        <f>IF(AS16&lt;&gt;"",IF($N17&gt;=2,1,AS16),"")</f>
        <v/>
      </c>
      <c r="AT17" s="72" t="str">
        <f>IF(AT16&lt;&gt;"",IF($N17&gt;=1,1,AT16),"")</f>
        <v/>
      </c>
      <c r="AV17" s="5" t="str">
        <f>IF(G16&lt;&gt;"",O17*128+P17*64+Q17*32+R17*16+S17*8+T17*4+U17*2+V17*1,"")</f>
        <v/>
      </c>
      <c r="AW17" s="10" t="str">
        <f>IF(G16&lt;&gt;"",W17*128+X17*64+Y17*32+Z17*16+AA17*8+AB17*4+AC17*2+AD17,"")</f>
        <v/>
      </c>
      <c r="AX17" s="10" t="str">
        <f>IF(G16&lt;&gt;"",AE17*128+AF17*64+AG17*32+AH17*16+AI17*8+AJ17*4+AK17*2+AL17,"")</f>
        <v/>
      </c>
      <c r="AY17" s="10" t="str">
        <f>IF(G16&lt;&gt;"",AM17*128+AN17*64+AO17*32+AP17*16+AQ17*8+AR17*4+AS17*2+AT17,"")</f>
        <v/>
      </c>
      <c r="BB17" s="1" t="str">
        <f>AV17</f>
        <v/>
      </c>
      <c r="BC17" s="24" t="str">
        <f>AW17</f>
        <v/>
      </c>
      <c r="BD17" s="24" t="e">
        <f>IF(BE17=0,AX17+1,AX17)</f>
        <v>#VALUE!</v>
      </c>
      <c r="BE17" t="e">
        <f>IF(AY17=255,0,AY17+1)</f>
        <v>#VALUE!</v>
      </c>
    </row>
    <row r="18" spans="4:85" x14ac:dyDescent="0.25">
      <c r="F18" t="s">
        <v>14</v>
      </c>
      <c r="G18" s="74"/>
      <c r="H18" t="str">
        <f t="shared" ref="H18" si="49">IF(G18&lt;&gt;"",G18+2,"")</f>
        <v/>
      </c>
      <c r="I18" s="1" t="s">
        <v>4</v>
      </c>
      <c r="J18" t="str">
        <f t="shared" ref="J18" si="50">IF(G18&lt;&gt;"",POWER(2,ROUNDUP(LOG(H18,2),0)),"")</f>
        <v/>
      </c>
      <c r="K18" s="20" t="str">
        <f t="shared" ref="K18" si="51">IF(G18&lt;&gt;"",LOG(J18,2),"")</f>
        <v/>
      </c>
      <c r="L18" s="20" t="str">
        <f t="shared" ref="L18" si="52">IF(G18&lt;&gt;"",IF(G18&lt;&gt;"",32-K18,""),"")</f>
        <v/>
      </c>
      <c r="M18" s="21"/>
      <c r="N18" s="28" t="str">
        <f t="shared" ref="N18" si="53">IF(G18&lt;&gt;"",32-$J$26,"")</f>
        <v/>
      </c>
      <c r="O18" s="51" t="str">
        <f>IF(G18&lt;&gt;"",IF(BB18&lt;BB17,1,0),"")</f>
        <v/>
      </c>
      <c r="P18" s="52" t="str">
        <f>IF(G18&lt;&gt;"",IF(BC18&lt;BB18,1,0),"")</f>
        <v/>
      </c>
      <c r="Q18" s="53" t="str">
        <f>IF(G18&lt;&gt;"",IF(BD18&lt;BC18,1,0),"")</f>
        <v/>
      </c>
      <c r="R18" s="53" t="str">
        <f>IF(G18&lt;&gt;"",IF(BE18&lt;BD18,1,0),"")</f>
        <v/>
      </c>
      <c r="S18" s="53" t="str">
        <f>IF(G18&lt;&gt;"",IF(BF18&lt;BE18,1,0),"")</f>
        <v/>
      </c>
      <c r="T18" s="53" t="str">
        <f>IF(G18&lt;&gt;"",IF(BG18&lt;BF18,1,0),"")</f>
        <v/>
      </c>
      <c r="U18" s="53" t="str">
        <f>IF(G18&lt;&gt;"",IF(BH18&lt;BG18,1,0),"")</f>
        <v/>
      </c>
      <c r="V18" s="53" t="str">
        <f>IF(G18&lt;&gt;"",IF(BI18&lt;BH18,1,0),"")</f>
        <v/>
      </c>
      <c r="W18" s="54" t="str">
        <f>IF(G18&lt;&gt;"",IF(BJ18&lt;BC17,1,0),"")</f>
        <v/>
      </c>
      <c r="X18" s="54" t="str">
        <f>IF(G18&lt;&gt;"",IF(BK18&lt;BJ18,1,0),"")</f>
        <v/>
      </c>
      <c r="Y18" s="55" t="str">
        <f>IF(G18&lt;&gt;"",IF(BL18&lt;BK18,1,0),"")</f>
        <v/>
      </c>
      <c r="Z18" s="55" t="str">
        <f>IF(G18&lt;&gt;"",IF(BM18&lt;BL18,1,0),"")</f>
        <v/>
      </c>
      <c r="AA18" s="55" t="str">
        <f>IF(G18&lt;&gt;"",IF(BN18&lt;BM18,1,0),"")</f>
        <v/>
      </c>
      <c r="AB18" s="55" t="str">
        <f>IF(G18&lt;&gt;"",IF(BO18&lt;BN18,1,0),"")</f>
        <v/>
      </c>
      <c r="AC18" s="55" t="str">
        <f>IF(G18&lt;&gt;"",IF(BP18&lt;BO18,1,0),"")</f>
        <v/>
      </c>
      <c r="AD18" s="55" t="str">
        <f>IF(G18&lt;&gt;"",IF(BQ18&lt;BP18,1,0),"")</f>
        <v/>
      </c>
      <c r="AE18" s="56" t="str">
        <f>IF(G18&lt;&gt;"",IF(BR18&lt;BD17,1,0),"")</f>
        <v/>
      </c>
      <c r="AF18" s="56" t="str">
        <f>IF(G18&lt;&gt;"",IF(BS18&lt;BR18,1,0),"")</f>
        <v/>
      </c>
      <c r="AG18" s="57" t="str">
        <f>IF(G18&lt;&gt;"",IF(BT18&lt;BS18,1,0),"")</f>
        <v/>
      </c>
      <c r="AH18" s="58" t="str">
        <f>IF(G18&lt;&gt;"",IF(BU18&lt;BT18,1,0),"")</f>
        <v/>
      </c>
      <c r="AI18" s="58" t="str">
        <f>IF(G18&lt;&gt;"",IF(BV18&lt;BU18,1,0),"")</f>
        <v/>
      </c>
      <c r="AJ18" s="58" t="str">
        <f>IF(G18&lt;&gt;"",IF(BW18&lt;BV18,1,0),"")</f>
        <v/>
      </c>
      <c r="AK18" s="58" t="str">
        <f>IF(G18&lt;&gt;"",IF(BX18&lt;BW18,1,0),"")</f>
        <v/>
      </c>
      <c r="AL18" s="58" t="str">
        <f>IF(G18&lt;&gt;"",IF(BY18&lt;BX18,1,0),"")</f>
        <v/>
      </c>
      <c r="AM18" s="59" t="str">
        <f>IF(G18&lt;&gt;"",IF(BZ18&lt;BE17,1,0),"")</f>
        <v/>
      </c>
      <c r="AN18" s="59" t="str">
        <f>IF(G18&lt;&gt;"",IF(CA18&lt;BZ18,1,0),"")</f>
        <v/>
      </c>
      <c r="AO18" s="60" t="str">
        <f>IF(G18&lt;&gt;"",IF(CB18&lt;CA18,1,0),"")</f>
        <v/>
      </c>
      <c r="AP18" s="60" t="str">
        <f>IF(G18&lt;&gt;"",IF(CC18&lt;CB18,1,0),"")</f>
        <v/>
      </c>
      <c r="AQ18" s="60" t="str">
        <f>IF(G18&lt;&gt;"",IF(CD18&lt;CC18,1,0),"")</f>
        <v/>
      </c>
      <c r="AR18" s="60" t="str">
        <f>IF(G18&lt;&gt;"",IF(CE18&lt;CD18,1,0),"")</f>
        <v/>
      </c>
      <c r="AS18" s="60" t="str">
        <f>IF(G18&lt;&gt;"",IF(CF18&lt;CE18,1,0),"")</f>
        <v/>
      </c>
      <c r="AT18" s="61" t="str">
        <f>IF(G18&lt;&gt;"",IF(CG18&lt;CF18,1,0),"")</f>
        <v/>
      </c>
      <c r="AV18" s="5" t="str">
        <f>IF(G18&lt;&gt;"",O18*128+P18*64+Q18*32+R18*16+S18*8+T18*4+U18*2+V18*1,"")</f>
        <v/>
      </c>
      <c r="AW18" s="10" t="str">
        <f>IF(G18&lt;&gt;"",W18*128+X18*64+Y18*32+Z18*16+AA18*8+AB18*4+AC18*2+AD18,"")</f>
        <v/>
      </c>
      <c r="AX18" s="10" t="str">
        <f>IF(G18&lt;&gt;"",AE18*128+AF18*64+AG18*32+AH18*16+AI18*8+AJ18*4+AK18*2+AL18,"")</f>
        <v/>
      </c>
      <c r="AY18" s="10" t="str">
        <f>IF(G18&lt;&gt;"",AM18*128+AN18*64+AO18*32+AP18*16+AQ18*8+AR18*4+AS18*2+AT18,"")</f>
        <v/>
      </c>
      <c r="AZ18" s="26" t="str">
        <f t="shared" ref="AZ18" si="54">IF(G18&lt;&gt;"",CONCATENATE("/",$J$26),"")</f>
        <v/>
      </c>
      <c r="BB18" s="23" t="e">
        <f>IF(BB17-128&gt;=0,BB17-128,BB17)</f>
        <v>#VALUE!</v>
      </c>
      <c r="BC18" s="23" t="e">
        <f>IF(BB18-64&gt;=0,BB18-64,BB18)</f>
        <v>#VALUE!</v>
      </c>
      <c r="BD18" s="23" t="e">
        <f>IF(BC18-32&gt;=0,BC18-32,BC18)</f>
        <v>#VALUE!</v>
      </c>
      <c r="BE18" s="23" t="e">
        <f>IF(BD18-16&gt;=0,BD18-16,BD18)</f>
        <v>#VALUE!</v>
      </c>
      <c r="BF18" s="23" t="e">
        <f>IF(BE18-8&gt;=0,BE18-8,BE18)</f>
        <v>#VALUE!</v>
      </c>
      <c r="BG18" s="23" t="e">
        <f>IF(BF18-4&gt;=0,BF18-4,BF18)</f>
        <v>#VALUE!</v>
      </c>
      <c r="BH18" s="23" t="e">
        <f>IF(BG18-2&gt;=0,BG18-2,BG18)</f>
        <v>#VALUE!</v>
      </c>
      <c r="BI18" s="23" t="e">
        <f>IF(BH18-1&gt;=0,BH18-1,BH18)</f>
        <v>#VALUE!</v>
      </c>
      <c r="BJ18" s="23" t="e">
        <f>IF(BC17-128&gt;=0,BC17-128,BC17)</f>
        <v>#VALUE!</v>
      </c>
      <c r="BK18" s="23" t="e">
        <f>IF(BJ18-64&gt;=0,BJ18-64,BJ18)</f>
        <v>#VALUE!</v>
      </c>
      <c r="BL18" s="23" t="e">
        <f>IF(BK18-32&gt;=0,BK18-32,BK18)</f>
        <v>#VALUE!</v>
      </c>
      <c r="BM18" s="23" t="e">
        <f>IF(BL18-16&gt;=0,BL18-16,BL18)</f>
        <v>#VALUE!</v>
      </c>
      <c r="BN18" s="23" t="e">
        <f>IF(BM18-8&gt;=0,BM18-8,BM18)</f>
        <v>#VALUE!</v>
      </c>
      <c r="BO18" s="23" t="e">
        <f>IF(BN18-4&gt;=0,BN18-4,BN18)</f>
        <v>#VALUE!</v>
      </c>
      <c r="BP18" s="23" t="e">
        <f>IF(BO18-2&gt;=0,BO18-2,BO18)</f>
        <v>#VALUE!</v>
      </c>
      <c r="BQ18" s="23" t="e">
        <f>IF(BP18-1&gt;=0,BP18-1,BP18)</f>
        <v>#VALUE!</v>
      </c>
      <c r="BR18" s="23" t="e">
        <f>IF(BD17-128&gt;=0,BD17-128,BD17)</f>
        <v>#VALUE!</v>
      </c>
      <c r="BS18" s="23" t="e">
        <f>IF(BR18-64&gt;=0,BR18-64,BR18)</f>
        <v>#VALUE!</v>
      </c>
      <c r="BT18" s="23" t="e">
        <f>IF(BS18-32&gt;=0,BS18-32,BS18)</f>
        <v>#VALUE!</v>
      </c>
      <c r="BU18" s="23" t="e">
        <f>IF(BT18-16&gt;=0,BT18-16,BT18)</f>
        <v>#VALUE!</v>
      </c>
      <c r="BV18" s="23" t="e">
        <f>IF(BU18-8&gt;=0,BU18-8,BU18)</f>
        <v>#VALUE!</v>
      </c>
      <c r="BW18" s="23" t="e">
        <f>IF(BV18-4&gt;=0,BV18-4,BV18)</f>
        <v>#VALUE!</v>
      </c>
      <c r="BX18" s="23" t="e">
        <f>IF(BW18-2&gt;=0,BW18-2,BW18)</f>
        <v>#VALUE!</v>
      </c>
      <c r="BY18" s="23" t="e">
        <f>IF(BX18-1&gt;=0,BX18-1,BX18)</f>
        <v>#VALUE!</v>
      </c>
      <c r="BZ18" s="23" t="e">
        <f>IF(BE17-128&gt;=0,BE17-128,BE17)</f>
        <v>#VALUE!</v>
      </c>
      <c r="CA18" s="23" t="e">
        <f>IF(BZ18-64&gt;=0,BZ18-64,BZ18)</f>
        <v>#VALUE!</v>
      </c>
      <c r="CB18" s="23" t="e">
        <f>IF(CA18-32&gt;=0,CA18-32,CA18)</f>
        <v>#VALUE!</v>
      </c>
      <c r="CC18" s="23" t="e">
        <f>IF(CB18-16&gt;=0,CB18-16,CB18)</f>
        <v>#VALUE!</v>
      </c>
      <c r="CD18" s="23" t="e">
        <f>IF(CC18-8&gt;=0,CC18-8,CC18)</f>
        <v>#VALUE!</v>
      </c>
      <c r="CE18" s="23" t="e">
        <f>IF(CD18-4&gt;=0,CD18-4,CD18)</f>
        <v>#VALUE!</v>
      </c>
      <c r="CF18" s="23" t="e">
        <f>IF(CE18-2&gt;=0,CE18-2,CE18)</f>
        <v>#VALUE!</v>
      </c>
      <c r="CG18" s="23" t="e">
        <f>IF(CF18-1&gt;=0,CF18-1,CF18)</f>
        <v>#VALUE!</v>
      </c>
    </row>
    <row r="19" spans="4:85" ht="15.75" thickBot="1" x14ac:dyDescent="0.3">
      <c r="G19" s="74"/>
      <c r="K19" s="76" t="s">
        <v>28</v>
      </c>
      <c r="L19" s="76"/>
      <c r="M19" s="77"/>
      <c r="N19" s="28" t="str">
        <f t="shared" ref="N19" si="55">IF(G18&lt;&gt;"",32-$J$26,"")</f>
        <v/>
      </c>
      <c r="O19" s="62" t="str">
        <f>IF(O18&lt;&gt;"",IF($N19&gt;=32,1,O18),"")</f>
        <v/>
      </c>
      <c r="P19" s="63" t="str">
        <f>IF(P18&lt;&gt;"",IF($N19&gt;=31,1,P18),"")</f>
        <v/>
      </c>
      <c r="Q19" s="64" t="str">
        <f>IF(Q18&lt;&gt;"",IF($N19&gt;=30,1,Q18),"")</f>
        <v/>
      </c>
      <c r="R19" s="64" t="str">
        <f>IF(R18&lt;&gt;"",IF($N19&gt;=29,1,R18),"")</f>
        <v/>
      </c>
      <c r="S19" s="64" t="str">
        <f>IF(S18&lt;&gt;"",IF($N19&gt;=28,1,S18),"")</f>
        <v/>
      </c>
      <c r="T19" s="64" t="str">
        <f>IF(T18&lt;&gt;"",IF($N19&gt;=27,1,T18),"")</f>
        <v/>
      </c>
      <c r="U19" s="64" t="str">
        <f>IF(U18&lt;&gt;"",IF($N19&gt;=26,1,U18),"")</f>
        <v/>
      </c>
      <c r="V19" s="64" t="str">
        <f>IF(V18&lt;&gt;"",IF($N19&gt;=25,1,V18),"")</f>
        <v/>
      </c>
      <c r="W19" s="65" t="str">
        <f>IF(W18&lt;&gt;"",IF($N19&gt;=24,1,W18),"")</f>
        <v/>
      </c>
      <c r="X19" s="65" t="str">
        <f>IF(X18&lt;&gt;"",IF($N19&gt;=23,1,X18),"")</f>
        <v/>
      </c>
      <c r="Y19" s="66" t="str">
        <f>IF(Y18&lt;&gt;"",IF($N19&gt;=22,1,Y18),"")</f>
        <v/>
      </c>
      <c r="Z19" s="66" t="str">
        <f>IF(Z18&lt;&gt;"",IF($N19&gt;=21,1,Z18),"")</f>
        <v/>
      </c>
      <c r="AA19" s="66" t="str">
        <f>IF(AA18&lt;&gt;"",IF($N19&gt;=20,1,AA18),"")</f>
        <v/>
      </c>
      <c r="AB19" s="66" t="str">
        <f>IF(AB18&lt;&gt;"",IF($N19&gt;=19,1,AB18),"")</f>
        <v/>
      </c>
      <c r="AC19" s="66" t="str">
        <f>IF(AC18&lt;&gt;"",IF($N19&gt;=18,1,AC18),"")</f>
        <v/>
      </c>
      <c r="AD19" s="66" t="str">
        <f>IF(AD18&lt;&gt;"",IF($N19&gt;=17,1,AD18),"")</f>
        <v/>
      </c>
      <c r="AE19" s="67" t="str">
        <f>IF(AE18&lt;&gt;"",IF($N19&gt;=16,1,AE18),"")</f>
        <v/>
      </c>
      <c r="AF19" s="67" t="str">
        <f>IF(AF18&lt;&gt;"",IF($N19&gt;=15,1,AF18),"")</f>
        <v/>
      </c>
      <c r="AG19" s="68" t="str">
        <f>IF(AG18&lt;&gt;"",IF($N19&gt;=14,1,AG18),"")</f>
        <v/>
      </c>
      <c r="AH19" s="69" t="str">
        <f>IF(AH18&lt;&gt;"",IF($N19&gt;=13,1,AH18),"")</f>
        <v/>
      </c>
      <c r="AI19" s="69" t="str">
        <f>IF(AI18&lt;&gt;"",IF($N19&gt;=12,1,AI18),"")</f>
        <v/>
      </c>
      <c r="AJ19" s="69" t="str">
        <f>IF(AJ18&lt;&gt;"",IF($N19&gt;=11,1,AJ18),"")</f>
        <v/>
      </c>
      <c r="AK19" s="69" t="str">
        <f>IF(AK18&lt;&gt;"",IF($N19&gt;=10,1,AK18),"")</f>
        <v/>
      </c>
      <c r="AL19" s="69" t="str">
        <f>IF(AL18&lt;&gt;"",IF($N19&gt;=9,1,AL18),"")</f>
        <v/>
      </c>
      <c r="AM19" s="70" t="str">
        <f>IF(AM18&lt;&gt;"",IF($N19&gt;=8,1,AM18),"")</f>
        <v/>
      </c>
      <c r="AN19" s="70" t="str">
        <f>IF(AN18&lt;&gt;"",IF($N19&gt;=7,1,AN18),"")</f>
        <v/>
      </c>
      <c r="AO19" s="71" t="str">
        <f>IF(AO18&lt;&gt;"",IF($N19&gt;=6,1,AO18),"")</f>
        <v/>
      </c>
      <c r="AP19" s="71" t="str">
        <f>IF(AP18&lt;&gt;"",IF($N19&gt;=5,1,AP18),"")</f>
        <v/>
      </c>
      <c r="AQ19" s="71" t="str">
        <f>IF(AQ18&lt;&gt;"",IF($N19&gt;=4,1,AQ18),"")</f>
        <v/>
      </c>
      <c r="AR19" s="71" t="str">
        <f>IF(AR18&lt;&gt;"",IF($N19&gt;=3,1,AR18),"")</f>
        <v/>
      </c>
      <c r="AS19" s="71" t="str">
        <f>IF(AS18&lt;&gt;"",IF($N19&gt;=2,1,AS18),"")</f>
        <v/>
      </c>
      <c r="AT19" s="72" t="str">
        <f>IF(AT18&lt;&gt;"",IF($N19&gt;=1,1,AT18),"")</f>
        <v/>
      </c>
      <c r="AV19" s="5" t="str">
        <f>IF(G18&lt;&gt;"",O19*128+P19*64+Q19*32+R19*16+S19*8+T19*4+U19*2+V19*1,"")</f>
        <v/>
      </c>
      <c r="AW19" s="10" t="str">
        <f>IF(G18&lt;&gt;"",W19*128+X19*64+Y19*32+Z19*16+AA19*8+AB19*4+AC19*2+AD19,"")</f>
        <v/>
      </c>
      <c r="AX19" s="10" t="str">
        <f>IF(G18&lt;&gt;"",AE19*128+AF19*64+AG19*32+AH19*16+AI19*8+AJ19*4+AK19*2+AL19,"")</f>
        <v/>
      </c>
      <c r="AY19" s="10" t="str">
        <f>IF(G18&lt;&gt;"",AM19*128+AN19*64+AO19*32+AP19*16+AQ19*8+AR19*4+AS19*2+AT19,"")</f>
        <v/>
      </c>
      <c r="BB19" s="1" t="str">
        <f>AV19</f>
        <v/>
      </c>
      <c r="BC19" s="24" t="str">
        <f>AW19</f>
        <v/>
      </c>
      <c r="BD19" s="24" t="e">
        <f>IF(BE19=0,AX19+1,AX19)</f>
        <v>#VALUE!</v>
      </c>
      <c r="BE19" t="e">
        <f>IF(AY19=255,0,AY19+1)</f>
        <v>#VALUE!</v>
      </c>
    </row>
    <row r="20" spans="4:85" s="6" customFormat="1" x14ac:dyDescent="0.25">
      <c r="F20" t="s">
        <v>26</v>
      </c>
      <c r="G20" s="78"/>
      <c r="H20" t="str">
        <f t="shared" ref="H20" si="56">IF(G20&lt;&gt;"",G20+2,"")</f>
        <v/>
      </c>
      <c r="I20" s="1" t="s">
        <v>4</v>
      </c>
      <c r="J20" t="str">
        <f t="shared" ref="J20" si="57">IF(G20&lt;&gt;"",POWER(2,ROUNDUP(LOG(H20,2),0)),"")</f>
        <v/>
      </c>
      <c r="K20" s="20" t="str">
        <f t="shared" ref="K20" si="58">IF(G20&lt;&gt;"",LOG(J20,2),"")</f>
        <v/>
      </c>
      <c r="L20" s="20" t="str">
        <f t="shared" ref="L20" si="59">IF(G20&lt;&gt;"",IF(G20&lt;&gt;"",32-K20,""),"")</f>
        <v/>
      </c>
      <c r="M20" s="21"/>
      <c r="N20" s="28" t="str">
        <f t="shared" ref="N20" si="60">IF(G20&lt;&gt;"",32-$J$26,"")</f>
        <v/>
      </c>
      <c r="O20" s="51" t="str">
        <f>IF(G20&lt;&gt;"",IF(BB20&lt;BB19,1,0),"")</f>
        <v/>
      </c>
      <c r="P20" s="52" t="str">
        <f>IF(G20&lt;&gt;"",IF(BC20&lt;BB20,1,0),"")</f>
        <v/>
      </c>
      <c r="Q20" s="53" t="str">
        <f>IF(G20&lt;&gt;"",IF(BD20&lt;BC20,1,0),"")</f>
        <v/>
      </c>
      <c r="R20" s="53" t="str">
        <f>IF(G20&lt;&gt;"",IF(BE20&lt;BD20,1,0),"")</f>
        <v/>
      </c>
      <c r="S20" s="53" t="str">
        <f>IF(G20&lt;&gt;"",IF(BF20&lt;BE20,1,0),"")</f>
        <v/>
      </c>
      <c r="T20" s="53" t="str">
        <f>IF(G20&lt;&gt;"",IF(BG20&lt;BF20,1,0),"")</f>
        <v/>
      </c>
      <c r="U20" s="53" t="str">
        <f>IF(G20&lt;&gt;"",IF(BH20&lt;BG20,1,0),"")</f>
        <v/>
      </c>
      <c r="V20" s="53" t="str">
        <f>IF(G20&lt;&gt;"",IF(BI20&lt;BH20,1,0),"")</f>
        <v/>
      </c>
      <c r="W20" s="54" t="str">
        <f>IF(G20&lt;&gt;"",IF(BJ20&lt;BC19,1,0),"")</f>
        <v/>
      </c>
      <c r="X20" s="54" t="str">
        <f>IF(G20&lt;&gt;"",IF(BK20&lt;BJ20,1,0),"")</f>
        <v/>
      </c>
      <c r="Y20" s="55" t="str">
        <f>IF(G20&lt;&gt;"",IF(BL20&lt;BK20,1,0),"")</f>
        <v/>
      </c>
      <c r="Z20" s="55" t="str">
        <f>IF(G20&lt;&gt;"",IF(BM20&lt;BL20,1,0),"")</f>
        <v/>
      </c>
      <c r="AA20" s="55" t="str">
        <f>IF(G20&lt;&gt;"",IF(BN20&lt;BM20,1,0),"")</f>
        <v/>
      </c>
      <c r="AB20" s="55" t="str">
        <f>IF(G20&lt;&gt;"",IF(BO20&lt;BN20,1,0),"")</f>
        <v/>
      </c>
      <c r="AC20" s="55" t="str">
        <f>IF(G20&lt;&gt;"",IF(BP20&lt;BO20,1,0),"")</f>
        <v/>
      </c>
      <c r="AD20" s="55" t="str">
        <f>IF(G20&lt;&gt;"",IF(BQ20&lt;BP20,1,0),"")</f>
        <v/>
      </c>
      <c r="AE20" s="56" t="str">
        <f>IF(G20&lt;&gt;"",IF(BR20&lt;BD19,1,0),"")</f>
        <v/>
      </c>
      <c r="AF20" s="56" t="str">
        <f>IF(G20&lt;&gt;"",IF(BS20&lt;BR20,1,0),"")</f>
        <v/>
      </c>
      <c r="AG20" s="57" t="str">
        <f>IF(G20&lt;&gt;"",IF(BT20&lt;BS20,1,0),"")</f>
        <v/>
      </c>
      <c r="AH20" s="58" t="str">
        <f>IF(G20&lt;&gt;"",IF(BU20&lt;BT20,1,0),"")</f>
        <v/>
      </c>
      <c r="AI20" s="58" t="str">
        <f>IF(G20&lt;&gt;"",IF(BV20&lt;BU20,1,0),"")</f>
        <v/>
      </c>
      <c r="AJ20" s="58" t="str">
        <f>IF(G20&lt;&gt;"",IF(BW20&lt;BV20,1,0),"")</f>
        <v/>
      </c>
      <c r="AK20" s="58" t="str">
        <f>IF(G20&lt;&gt;"",IF(BX20&lt;BW20,1,0),"")</f>
        <v/>
      </c>
      <c r="AL20" s="58" t="str">
        <f>IF(G20&lt;&gt;"",IF(BY20&lt;BX20,1,0),"")</f>
        <v/>
      </c>
      <c r="AM20" s="59" t="str">
        <f>IF(G20&lt;&gt;"",IF(BZ20&lt;BE19,1,0),"")</f>
        <v/>
      </c>
      <c r="AN20" s="59" t="str">
        <f>IF(G20&lt;&gt;"",IF(CA20&lt;BZ20,1,0),"")</f>
        <v/>
      </c>
      <c r="AO20" s="60" t="str">
        <f>IF(G20&lt;&gt;"",IF(CB20&lt;CA20,1,0),"")</f>
        <v/>
      </c>
      <c r="AP20" s="60" t="str">
        <f>IF(G20&lt;&gt;"",IF(CC20&lt;CB20,1,0),"")</f>
        <v/>
      </c>
      <c r="AQ20" s="60" t="str">
        <f>IF(G20&lt;&gt;"",IF(CD20&lt;CC20,1,0),"")</f>
        <v/>
      </c>
      <c r="AR20" s="60" t="str">
        <f>IF(G20&lt;&gt;"",IF(CE20&lt;CD20,1,0),"")</f>
        <v/>
      </c>
      <c r="AS20" s="60" t="str">
        <f>IF(G20&lt;&gt;"",IF(CF20&lt;CE20,1,0),"")</f>
        <v/>
      </c>
      <c r="AT20" s="61" t="str">
        <f>IF(G20&lt;&gt;"",IF(CG20&lt;CF20,1,0),"")</f>
        <v/>
      </c>
      <c r="AV20" s="5" t="str">
        <f>IF(G20&lt;&gt;"",O20*128+P20*64+Q20*32+R20*16+S20*8+T20*4+U20*2+V20*1,"")</f>
        <v/>
      </c>
      <c r="AW20" s="10" t="str">
        <f>IF(G20&lt;&gt;"",W20*128+X20*64+Y20*32+Z20*16+AA20*8+AB20*4+AC20*2+AD20,"")</f>
        <v/>
      </c>
      <c r="AX20" s="10" t="str">
        <f>IF(G20&lt;&gt;"",AE20*128+AF20*64+AG20*32+AH20*16+AI20*8+AJ20*4+AK20*2+AL20,"")</f>
        <v/>
      </c>
      <c r="AY20" s="10" t="str">
        <f>IF(G20&lt;&gt;"",AM20*128+AN20*64+AO20*32+AP20*16+AQ20*8+AR20*4+AS20*2+AT20,"")</f>
        <v/>
      </c>
      <c r="AZ20" s="26" t="str">
        <f t="shared" ref="AZ20" si="61">IF(G20&lt;&gt;"",CONCATENATE("/",$J$26),"")</f>
        <v/>
      </c>
      <c r="BB20" s="23" t="e">
        <f>IF(BB19-128&gt;=0,BB19-128,BB19)</f>
        <v>#VALUE!</v>
      </c>
      <c r="BC20" s="23" t="e">
        <f>IF(BB20-64&gt;=0,BB20-64,BB20)</f>
        <v>#VALUE!</v>
      </c>
      <c r="BD20" s="23" t="e">
        <f>IF(BC20-32&gt;=0,BC20-32,BC20)</f>
        <v>#VALUE!</v>
      </c>
      <c r="BE20" s="23" t="e">
        <f>IF(BD20-16&gt;=0,BD20-16,BD20)</f>
        <v>#VALUE!</v>
      </c>
      <c r="BF20" s="23" t="e">
        <f>IF(BE20-8&gt;=0,BE20-8,BE20)</f>
        <v>#VALUE!</v>
      </c>
      <c r="BG20" s="23" t="e">
        <f>IF(BF20-4&gt;=0,BF20-4,BF20)</f>
        <v>#VALUE!</v>
      </c>
      <c r="BH20" s="23" t="e">
        <f>IF(BG20-2&gt;=0,BG20-2,BG20)</f>
        <v>#VALUE!</v>
      </c>
      <c r="BI20" s="23" t="e">
        <f>IF(BH20-1&gt;=0,BH20-1,BH20)</f>
        <v>#VALUE!</v>
      </c>
      <c r="BJ20" s="23" t="e">
        <f>IF(BC19-128&gt;=0,BC19-128,BC19)</f>
        <v>#VALUE!</v>
      </c>
      <c r="BK20" s="23" t="e">
        <f>IF(BJ20-64&gt;=0,BJ20-64,BJ20)</f>
        <v>#VALUE!</v>
      </c>
      <c r="BL20" s="23" t="e">
        <f>IF(BK20-32&gt;=0,BK20-32,BK20)</f>
        <v>#VALUE!</v>
      </c>
      <c r="BM20" s="23" t="e">
        <f>IF(BL20-16&gt;=0,BL20-16,BL20)</f>
        <v>#VALUE!</v>
      </c>
      <c r="BN20" s="23" t="e">
        <f>IF(BM20-8&gt;=0,BM20-8,BM20)</f>
        <v>#VALUE!</v>
      </c>
      <c r="BO20" s="23" t="e">
        <f>IF(BN20-4&gt;=0,BN20-4,BN20)</f>
        <v>#VALUE!</v>
      </c>
      <c r="BP20" s="23" t="e">
        <f>IF(BO20-2&gt;=0,BO20-2,BO20)</f>
        <v>#VALUE!</v>
      </c>
      <c r="BQ20" s="23" t="e">
        <f>IF(BP20-1&gt;=0,BP20-1,BP20)</f>
        <v>#VALUE!</v>
      </c>
      <c r="BR20" s="23" t="e">
        <f>IF(BD19-128&gt;=0,BD19-128,BD19)</f>
        <v>#VALUE!</v>
      </c>
      <c r="BS20" s="23" t="e">
        <f>IF(BR20-64&gt;=0,BR20-64,BR20)</f>
        <v>#VALUE!</v>
      </c>
      <c r="BT20" s="23" t="e">
        <f>IF(BS20-32&gt;=0,BS20-32,BS20)</f>
        <v>#VALUE!</v>
      </c>
      <c r="BU20" s="23" t="e">
        <f>IF(BT20-16&gt;=0,BT20-16,BT20)</f>
        <v>#VALUE!</v>
      </c>
      <c r="BV20" s="23" t="e">
        <f>IF(BU20-8&gt;=0,BU20-8,BU20)</f>
        <v>#VALUE!</v>
      </c>
      <c r="BW20" s="23" t="e">
        <f>IF(BV20-4&gt;=0,BV20-4,BV20)</f>
        <v>#VALUE!</v>
      </c>
      <c r="BX20" s="23" t="e">
        <f>IF(BW20-2&gt;=0,BW20-2,BW20)</f>
        <v>#VALUE!</v>
      </c>
      <c r="BY20" s="23" t="e">
        <f>IF(BX20-1&gt;=0,BX20-1,BX20)</f>
        <v>#VALUE!</v>
      </c>
      <c r="BZ20" s="23" t="e">
        <f>IF(BE19-128&gt;=0,BE19-128,BE19)</f>
        <v>#VALUE!</v>
      </c>
      <c r="CA20" s="23" t="e">
        <f>IF(BZ20-64&gt;=0,BZ20-64,BZ20)</f>
        <v>#VALUE!</v>
      </c>
      <c r="CB20" s="23" t="e">
        <f>IF(CA20-32&gt;=0,CA20-32,CA20)</f>
        <v>#VALUE!</v>
      </c>
      <c r="CC20" s="23" t="e">
        <f>IF(CB20-16&gt;=0,CB20-16,CB20)</f>
        <v>#VALUE!</v>
      </c>
      <c r="CD20" s="23" t="e">
        <f>IF(CC20-8&gt;=0,CC20-8,CC20)</f>
        <v>#VALUE!</v>
      </c>
      <c r="CE20" s="23" t="e">
        <f>IF(CD20-4&gt;=0,CD20-4,CD20)</f>
        <v>#VALUE!</v>
      </c>
      <c r="CF20" s="23" t="e">
        <f>IF(CE20-2&gt;=0,CE20-2,CE20)</f>
        <v>#VALUE!</v>
      </c>
      <c r="CG20" s="23" t="e">
        <f>IF(CF20-1&gt;=0,CF20-1,CF20)</f>
        <v>#VALUE!</v>
      </c>
    </row>
    <row r="21" spans="4:85" s="6" customFormat="1" ht="15.75" thickBot="1" x14ac:dyDescent="0.3">
      <c r="F21"/>
      <c r="G21" s="78"/>
      <c r="H21"/>
      <c r="I21" s="1"/>
      <c r="J21"/>
      <c r="K21" s="76" t="s">
        <v>28</v>
      </c>
      <c r="L21" s="76"/>
      <c r="M21" s="77"/>
      <c r="N21" s="28" t="str">
        <f t="shared" ref="N21" si="62">IF(G20&lt;&gt;"",32-$J$26,"")</f>
        <v/>
      </c>
      <c r="O21" s="62" t="str">
        <f>IF(O20&lt;&gt;"",IF($N21&gt;=32,1,O20),"")</f>
        <v/>
      </c>
      <c r="P21" s="63" t="str">
        <f>IF(P20&lt;&gt;"",IF($N21&gt;=31,1,P20),"")</f>
        <v/>
      </c>
      <c r="Q21" s="64" t="str">
        <f>IF(Q20&lt;&gt;"",IF($N21&gt;=30,1,Q20),"")</f>
        <v/>
      </c>
      <c r="R21" s="64" t="str">
        <f>IF(R20&lt;&gt;"",IF($N21&gt;=29,1,R20),"")</f>
        <v/>
      </c>
      <c r="S21" s="64" t="str">
        <f>IF(S20&lt;&gt;"",IF($N21&gt;=28,1,S20),"")</f>
        <v/>
      </c>
      <c r="T21" s="64" t="str">
        <f>IF(T20&lt;&gt;"",IF($N21&gt;=27,1,T20),"")</f>
        <v/>
      </c>
      <c r="U21" s="64" t="str">
        <f>IF(U20&lt;&gt;"",IF($N21&gt;=26,1,U20),"")</f>
        <v/>
      </c>
      <c r="V21" s="64" t="str">
        <f>IF(V20&lt;&gt;"",IF($N21&gt;=25,1,V20),"")</f>
        <v/>
      </c>
      <c r="W21" s="65" t="str">
        <f>IF(W20&lt;&gt;"",IF($N21&gt;=24,1,W20),"")</f>
        <v/>
      </c>
      <c r="X21" s="65" t="str">
        <f>IF(X20&lt;&gt;"",IF($N21&gt;=23,1,X20),"")</f>
        <v/>
      </c>
      <c r="Y21" s="66" t="str">
        <f>IF(Y20&lt;&gt;"",IF($N21&gt;=22,1,Y20),"")</f>
        <v/>
      </c>
      <c r="Z21" s="66" t="str">
        <f>IF(Z20&lt;&gt;"",IF($N21&gt;=21,1,Z20),"")</f>
        <v/>
      </c>
      <c r="AA21" s="66" t="str">
        <f>IF(AA20&lt;&gt;"",IF($N21&gt;=20,1,AA20),"")</f>
        <v/>
      </c>
      <c r="AB21" s="66" t="str">
        <f>IF(AB20&lt;&gt;"",IF($N21&gt;=19,1,AB20),"")</f>
        <v/>
      </c>
      <c r="AC21" s="66" t="str">
        <f>IF(AC20&lt;&gt;"",IF($N21&gt;=18,1,AC20),"")</f>
        <v/>
      </c>
      <c r="AD21" s="66" t="str">
        <f>IF(AD20&lt;&gt;"",IF($N21&gt;=17,1,AD20),"")</f>
        <v/>
      </c>
      <c r="AE21" s="67" t="str">
        <f>IF(AE20&lt;&gt;"",IF($N21&gt;=16,1,AE20),"")</f>
        <v/>
      </c>
      <c r="AF21" s="67" t="str">
        <f>IF(AF20&lt;&gt;"",IF($N21&gt;=15,1,AF20),"")</f>
        <v/>
      </c>
      <c r="AG21" s="68" t="str">
        <f>IF(AG20&lt;&gt;"",IF($N21&gt;=14,1,AG20),"")</f>
        <v/>
      </c>
      <c r="AH21" s="69" t="str">
        <f>IF(AH20&lt;&gt;"",IF($N21&gt;=13,1,AH20),"")</f>
        <v/>
      </c>
      <c r="AI21" s="69" t="str">
        <f>IF(AI20&lt;&gt;"",IF($N21&gt;=12,1,AI20),"")</f>
        <v/>
      </c>
      <c r="AJ21" s="69" t="str">
        <f>IF(AJ20&lt;&gt;"",IF($N21&gt;=11,1,AJ20),"")</f>
        <v/>
      </c>
      <c r="AK21" s="69" t="str">
        <f>IF(AK20&lt;&gt;"",IF($N21&gt;=10,1,AK20),"")</f>
        <v/>
      </c>
      <c r="AL21" s="69" t="str">
        <f>IF(AL20&lt;&gt;"",IF($N21&gt;=9,1,AL20),"")</f>
        <v/>
      </c>
      <c r="AM21" s="70" t="str">
        <f>IF(AM20&lt;&gt;"",IF($N21&gt;=8,1,AM20),"")</f>
        <v/>
      </c>
      <c r="AN21" s="70" t="str">
        <f>IF(AN20&lt;&gt;"",IF($N21&gt;=7,1,AN20),"")</f>
        <v/>
      </c>
      <c r="AO21" s="71" t="str">
        <f>IF(AO20&lt;&gt;"",IF($N21&gt;=6,1,AO20),"")</f>
        <v/>
      </c>
      <c r="AP21" s="71" t="str">
        <f>IF(AP20&lt;&gt;"",IF($N21&gt;=5,1,AP20),"")</f>
        <v/>
      </c>
      <c r="AQ21" s="71" t="str">
        <f>IF(AQ20&lt;&gt;"",IF($N21&gt;=4,1,AQ20),"")</f>
        <v/>
      </c>
      <c r="AR21" s="71" t="str">
        <f>IF(AR20&lt;&gt;"",IF($N21&gt;=3,1,AR20),"")</f>
        <v/>
      </c>
      <c r="AS21" s="71" t="str">
        <f>IF(AS20&lt;&gt;"",IF($N21&gt;=2,1,AS20),"")</f>
        <v/>
      </c>
      <c r="AT21" s="72" t="str">
        <f>IF(AT20&lt;&gt;"",IF($N21&gt;=1,1,AT20),"")</f>
        <v/>
      </c>
      <c r="AV21" s="5" t="str">
        <f>IF(G20&lt;&gt;"",O21*128+P21*64+Q21*32+R21*16+S21*8+T21*4+U21*2+V21*1,"")</f>
        <v/>
      </c>
      <c r="AW21" s="10" t="str">
        <f>IF(G20&lt;&gt;"",W21*128+X21*64+Y21*32+Z21*16+AA21*8+AB21*4+AC21*2+AD21,"")</f>
        <v/>
      </c>
      <c r="AX21" s="10" t="str">
        <f>IF(G20&lt;&gt;"",AE21*128+AF21*64+AG21*32+AH21*16+AI21*8+AJ21*4+AK21*2+AL21,"")</f>
        <v/>
      </c>
      <c r="AY21" s="10" t="str">
        <f>IF(G20&lt;&gt;"",AM21*128+AN21*64+AO21*32+AP21*16+AQ21*8+AR21*4+AS21*2+AT21,"")</f>
        <v/>
      </c>
      <c r="AZ21"/>
      <c r="BB21" s="1" t="str">
        <f>AV21</f>
        <v/>
      </c>
      <c r="BC21" s="24" t="str">
        <f>AW21</f>
        <v/>
      </c>
      <c r="BD21" s="24" t="e">
        <f>IF(BE21=0,AX21+1,AX21)</f>
        <v>#VALUE!</v>
      </c>
      <c r="BE21" t="e">
        <f>IF(AY21=255,0,AY21+1)</f>
        <v>#VALUE!</v>
      </c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</row>
    <row r="22" spans="4:85" x14ac:dyDescent="0.25">
      <c r="F22" t="s">
        <v>27</v>
      </c>
      <c r="G22" s="74"/>
      <c r="H22" t="str">
        <f t="shared" ref="H22" si="63">IF(G22&lt;&gt;"",G22+2,"")</f>
        <v/>
      </c>
      <c r="I22" s="1" t="s">
        <v>4</v>
      </c>
      <c r="J22" t="str">
        <f t="shared" ref="J22" si="64">IF(G22&lt;&gt;"",POWER(2,ROUNDUP(LOG(H22,2),0)),"")</f>
        <v/>
      </c>
      <c r="K22" s="20" t="str">
        <f t="shared" ref="K22" si="65">IF(G22&lt;&gt;"",LOG(J22,2),"")</f>
        <v/>
      </c>
      <c r="L22" s="20" t="str">
        <f t="shared" ref="L22" si="66">IF(G22&lt;&gt;"",IF(G22&lt;&gt;"",32-K22,""),"")</f>
        <v/>
      </c>
      <c r="M22" s="21"/>
      <c r="N22" s="28" t="str">
        <f t="shared" ref="N22" si="67">IF(G22&lt;&gt;"",32-$J$26,"")</f>
        <v/>
      </c>
      <c r="O22" s="51" t="str">
        <f>IF(G22&lt;&gt;"",IF(BB22&lt;BB21,1,0),"")</f>
        <v/>
      </c>
      <c r="P22" s="52" t="str">
        <f>IF(G22&lt;&gt;"",IF(BC22&lt;BB22,1,0),"")</f>
        <v/>
      </c>
      <c r="Q22" s="53" t="str">
        <f>IF(G22&lt;&gt;"",IF(BD22&lt;BC22,1,0),"")</f>
        <v/>
      </c>
      <c r="R22" s="53" t="str">
        <f>IF(G22&lt;&gt;"",IF(BE22&lt;BD22,1,0),"")</f>
        <v/>
      </c>
      <c r="S22" s="53" t="str">
        <f>IF(G22&lt;&gt;"",IF(BF22&lt;BE22,1,0),"")</f>
        <v/>
      </c>
      <c r="T22" s="53" t="str">
        <f>IF(G22&lt;&gt;"",IF(BG22&lt;BF22,1,0),"")</f>
        <v/>
      </c>
      <c r="U22" s="53" t="str">
        <f>IF(G22&lt;&gt;"",IF(BH22&lt;BG22,1,0),"")</f>
        <v/>
      </c>
      <c r="V22" s="53" t="str">
        <f>IF(G22&lt;&gt;"",IF(BI22&lt;BH22,1,0),"")</f>
        <v/>
      </c>
      <c r="W22" s="54" t="str">
        <f>IF(G22&lt;&gt;"",IF(BJ22&lt;BC21,1,0),"")</f>
        <v/>
      </c>
      <c r="X22" s="54" t="str">
        <f>IF(G22&lt;&gt;"",IF(BK22&lt;BJ22,1,0),"")</f>
        <v/>
      </c>
      <c r="Y22" s="55" t="str">
        <f>IF(G22&lt;&gt;"",IF(BL22&lt;BK22,1,0),"")</f>
        <v/>
      </c>
      <c r="Z22" s="55" t="str">
        <f>IF(G22&lt;&gt;"",IF(BM22&lt;BL22,1,0),"")</f>
        <v/>
      </c>
      <c r="AA22" s="55" t="str">
        <f>IF(G22&lt;&gt;"",IF(BN22&lt;BM22,1,0),"")</f>
        <v/>
      </c>
      <c r="AB22" s="55" t="str">
        <f>IF(G22&lt;&gt;"",IF(BO22&lt;BN22,1,0),"")</f>
        <v/>
      </c>
      <c r="AC22" s="55" t="str">
        <f>IF(G22&lt;&gt;"",IF(BP22&lt;BO22,1,0),"")</f>
        <v/>
      </c>
      <c r="AD22" s="55" t="str">
        <f>IF(G22&lt;&gt;"",IF(BQ22&lt;BP22,1,0),"")</f>
        <v/>
      </c>
      <c r="AE22" s="56" t="str">
        <f>IF(G22&lt;&gt;"",IF(BR22&lt;BD21,1,0),"")</f>
        <v/>
      </c>
      <c r="AF22" s="56" t="str">
        <f>IF(G22&lt;&gt;"",IF(BS22&lt;BR22,1,0),"")</f>
        <v/>
      </c>
      <c r="AG22" s="57" t="str">
        <f>IF(G22&lt;&gt;"",IF(BT22&lt;BS22,1,0),"")</f>
        <v/>
      </c>
      <c r="AH22" s="58" t="str">
        <f>IF(G22&lt;&gt;"",IF(BU22&lt;BT22,1,0),"")</f>
        <v/>
      </c>
      <c r="AI22" s="58" t="str">
        <f>IF(G22&lt;&gt;"",IF(BV22&lt;BU22,1,0),"")</f>
        <v/>
      </c>
      <c r="AJ22" s="58" t="str">
        <f>IF(G22&lt;&gt;"",IF(BW22&lt;BV22,1,0),"")</f>
        <v/>
      </c>
      <c r="AK22" s="58" t="str">
        <f>IF(G22&lt;&gt;"",IF(BX22&lt;BW22,1,0),"")</f>
        <v/>
      </c>
      <c r="AL22" s="58" t="str">
        <f>IF(G22&lt;&gt;"",IF(BY22&lt;BX22,1,0),"")</f>
        <v/>
      </c>
      <c r="AM22" s="59" t="str">
        <f>IF(G22&lt;&gt;"",IF(BZ22&lt;BE21,1,0),"")</f>
        <v/>
      </c>
      <c r="AN22" s="59" t="str">
        <f>IF(G22&lt;&gt;"",IF(CA22&lt;BZ22,1,0),"")</f>
        <v/>
      </c>
      <c r="AO22" s="60" t="str">
        <f>IF(G22&lt;&gt;"",IF(CB22&lt;CA22,1,0),"")</f>
        <v/>
      </c>
      <c r="AP22" s="60" t="str">
        <f>IF(G22&lt;&gt;"",IF(CC22&lt;CB22,1,0),"")</f>
        <v/>
      </c>
      <c r="AQ22" s="60" t="str">
        <f>IF(G22&lt;&gt;"",IF(CD22&lt;CC22,1,0),"")</f>
        <v/>
      </c>
      <c r="AR22" s="60" t="str">
        <f>IF(G22&lt;&gt;"",IF(CE22&lt;CD22,1,0),"")</f>
        <v/>
      </c>
      <c r="AS22" s="60" t="str">
        <f>IF(G22&lt;&gt;"",IF(CF22&lt;CE22,1,0),"")</f>
        <v/>
      </c>
      <c r="AT22" s="61" t="str">
        <f>IF(G22&lt;&gt;"",IF(CG22&lt;CF22,1,0),"")</f>
        <v/>
      </c>
      <c r="AV22" s="5" t="str">
        <f>IF(G22&lt;&gt;"",O22*128+P22*64+Q22*32+R22*16+S22*8+T22*4+U22*2+V22*1,"")</f>
        <v/>
      </c>
      <c r="AW22" s="10" t="str">
        <f>IF(G22&lt;&gt;"",W22*128+X22*64+Y22*32+Z22*16+AA22*8+AB22*4+AC22*2+AD22,"")</f>
        <v/>
      </c>
      <c r="AX22" s="10" t="str">
        <f>IF(G22&lt;&gt;"",AE22*128+AF22*64+AG22*32+AH22*16+AI22*8+AJ22*4+AK22*2+AL22,"")</f>
        <v/>
      </c>
      <c r="AY22" s="10" t="str">
        <f>IF(G22&lt;&gt;"",AM22*128+AN22*64+AO22*32+AP22*16+AQ22*8+AR22*4+AS22*2+AT22,"")</f>
        <v/>
      </c>
      <c r="AZ22" s="26" t="str">
        <f t="shared" ref="AZ22" si="68">IF(G22&lt;&gt;"",CONCATENATE("/",$J$26),"")</f>
        <v/>
      </c>
      <c r="BB22" s="23" t="e">
        <f>IF(BB21-128&gt;=0,BB21-128,BB21)</f>
        <v>#VALUE!</v>
      </c>
      <c r="BC22" s="23" t="e">
        <f>IF(BB22-64&gt;=0,BB22-64,BB22)</f>
        <v>#VALUE!</v>
      </c>
      <c r="BD22" s="23" t="e">
        <f>IF(BC22-32&gt;=0,BC22-32,BC22)</f>
        <v>#VALUE!</v>
      </c>
      <c r="BE22" s="23" t="e">
        <f>IF(BD22-16&gt;=0,BD22-16,BD22)</f>
        <v>#VALUE!</v>
      </c>
      <c r="BF22" s="23" t="e">
        <f>IF(BE22-8&gt;=0,BE22-8,BE22)</f>
        <v>#VALUE!</v>
      </c>
      <c r="BG22" s="23" t="e">
        <f>IF(BF22-4&gt;=0,BF22-4,BF22)</f>
        <v>#VALUE!</v>
      </c>
      <c r="BH22" s="23" t="e">
        <f>IF(BG22-2&gt;=0,BG22-2,BG22)</f>
        <v>#VALUE!</v>
      </c>
      <c r="BI22" s="23" t="e">
        <f>IF(BH22-1&gt;=0,BH22-1,BH22)</f>
        <v>#VALUE!</v>
      </c>
      <c r="BJ22" s="23" t="e">
        <f>IF(BC21-128&gt;=0,BC21-128,BC21)</f>
        <v>#VALUE!</v>
      </c>
      <c r="BK22" s="23" t="e">
        <f>IF(BJ22-64&gt;=0,BJ22-64,BJ22)</f>
        <v>#VALUE!</v>
      </c>
      <c r="BL22" s="23" t="e">
        <f>IF(BK22-32&gt;=0,BK22-32,BK22)</f>
        <v>#VALUE!</v>
      </c>
      <c r="BM22" s="23" t="e">
        <f>IF(BL22-16&gt;=0,BL22-16,BL22)</f>
        <v>#VALUE!</v>
      </c>
      <c r="BN22" s="23" t="e">
        <f>IF(BM22-8&gt;=0,BM22-8,BM22)</f>
        <v>#VALUE!</v>
      </c>
      <c r="BO22" s="23" t="e">
        <f>IF(BN22-4&gt;=0,BN22-4,BN22)</f>
        <v>#VALUE!</v>
      </c>
      <c r="BP22" s="23" t="e">
        <f>IF(BO22-2&gt;=0,BO22-2,BO22)</f>
        <v>#VALUE!</v>
      </c>
      <c r="BQ22" s="23" t="e">
        <f>IF(BP22-1&gt;=0,BP22-1,BP22)</f>
        <v>#VALUE!</v>
      </c>
      <c r="BR22" s="23" t="e">
        <f>IF(BD21-128&gt;=0,BD21-128,BD21)</f>
        <v>#VALUE!</v>
      </c>
      <c r="BS22" s="23" t="e">
        <f>IF(BR22-64&gt;=0,BR22-64,BR22)</f>
        <v>#VALUE!</v>
      </c>
      <c r="BT22" s="23" t="e">
        <f>IF(BS22-32&gt;=0,BS22-32,BS22)</f>
        <v>#VALUE!</v>
      </c>
      <c r="BU22" s="23" t="e">
        <f>IF(BT22-16&gt;=0,BT22-16,BT22)</f>
        <v>#VALUE!</v>
      </c>
      <c r="BV22" s="23" t="e">
        <f>IF(BU22-8&gt;=0,BU22-8,BU22)</f>
        <v>#VALUE!</v>
      </c>
      <c r="BW22" s="23" t="e">
        <f>IF(BV22-4&gt;=0,BV22-4,BV22)</f>
        <v>#VALUE!</v>
      </c>
      <c r="BX22" s="23" t="e">
        <f>IF(BW22-2&gt;=0,BW22-2,BW22)</f>
        <v>#VALUE!</v>
      </c>
      <c r="BY22" s="23" t="e">
        <f>IF(BX22-1&gt;=0,BX22-1,BX22)</f>
        <v>#VALUE!</v>
      </c>
      <c r="BZ22" s="23" t="e">
        <f>IF(BE21-128&gt;=0,BE21-128,BE21)</f>
        <v>#VALUE!</v>
      </c>
      <c r="CA22" s="23" t="e">
        <f>IF(BZ22-64&gt;=0,BZ22-64,BZ22)</f>
        <v>#VALUE!</v>
      </c>
      <c r="CB22" s="23" t="e">
        <f>IF(CA22-32&gt;=0,CA22-32,CA22)</f>
        <v>#VALUE!</v>
      </c>
      <c r="CC22" s="23" t="e">
        <f>IF(CB22-16&gt;=0,CB22-16,CB22)</f>
        <v>#VALUE!</v>
      </c>
      <c r="CD22" s="23" t="e">
        <f>IF(CC22-8&gt;=0,CC22-8,CC22)</f>
        <v>#VALUE!</v>
      </c>
      <c r="CE22" s="23" t="e">
        <f>IF(CD22-4&gt;=0,CD22-4,CD22)</f>
        <v>#VALUE!</v>
      </c>
      <c r="CF22" s="23" t="e">
        <f>IF(CE22-2&gt;=0,CE22-2,CE22)</f>
        <v>#VALUE!</v>
      </c>
      <c r="CG22" s="23" t="e">
        <f>IF(CF22-1&gt;=0,CF22-1,CF22)</f>
        <v>#VALUE!</v>
      </c>
    </row>
    <row r="23" spans="4:85" ht="15.75" thickBot="1" x14ac:dyDescent="0.3">
      <c r="G23" s="74"/>
      <c r="K23" s="76" t="s">
        <v>28</v>
      </c>
      <c r="L23" s="76"/>
      <c r="M23" s="77"/>
      <c r="N23" s="28" t="str">
        <f t="shared" ref="N23" si="69">IF(G22&lt;&gt;"",32-$J$26,"")</f>
        <v/>
      </c>
      <c r="O23" s="62" t="str">
        <f>IF(O22&lt;&gt;"",IF($N23&gt;=32,1,O22),"")</f>
        <v/>
      </c>
      <c r="P23" s="63" t="str">
        <f>IF(P22&lt;&gt;"",IF($N23&gt;=31,1,P22),"")</f>
        <v/>
      </c>
      <c r="Q23" s="64" t="str">
        <f>IF(Q22&lt;&gt;"",IF($N23&gt;=30,1,Q22),"")</f>
        <v/>
      </c>
      <c r="R23" s="64" t="str">
        <f>IF(R22&lt;&gt;"",IF($N23&gt;=29,1,R22),"")</f>
        <v/>
      </c>
      <c r="S23" s="64" t="str">
        <f>IF(S22&lt;&gt;"",IF($N23&gt;=28,1,S22),"")</f>
        <v/>
      </c>
      <c r="T23" s="64" t="str">
        <f>IF(T22&lt;&gt;"",IF($N23&gt;=27,1,T22),"")</f>
        <v/>
      </c>
      <c r="U23" s="64" t="str">
        <f>IF(U22&lt;&gt;"",IF($N23&gt;=26,1,U22),"")</f>
        <v/>
      </c>
      <c r="V23" s="64" t="str">
        <f>IF(V22&lt;&gt;"",IF($N23&gt;=25,1,V22),"")</f>
        <v/>
      </c>
      <c r="W23" s="65" t="str">
        <f>IF(W22&lt;&gt;"",IF($N23&gt;=24,1,W22),"")</f>
        <v/>
      </c>
      <c r="X23" s="65" t="str">
        <f>IF(X22&lt;&gt;"",IF($N23&gt;=23,1,X22),"")</f>
        <v/>
      </c>
      <c r="Y23" s="66" t="str">
        <f>IF(Y22&lt;&gt;"",IF($N23&gt;=22,1,Y22),"")</f>
        <v/>
      </c>
      <c r="Z23" s="66" t="str">
        <f>IF(Z22&lt;&gt;"",IF($N23&gt;=21,1,Z22),"")</f>
        <v/>
      </c>
      <c r="AA23" s="66" t="str">
        <f>IF(AA22&lt;&gt;"",IF($N23&gt;=20,1,AA22),"")</f>
        <v/>
      </c>
      <c r="AB23" s="66" t="str">
        <f>IF(AB22&lt;&gt;"",IF($N23&gt;=19,1,AB22),"")</f>
        <v/>
      </c>
      <c r="AC23" s="66" t="str">
        <f>IF(AC22&lt;&gt;"",IF($N23&gt;=18,1,AC22),"")</f>
        <v/>
      </c>
      <c r="AD23" s="66" t="str">
        <f>IF(AD22&lt;&gt;"",IF($N23&gt;=17,1,AD22),"")</f>
        <v/>
      </c>
      <c r="AE23" s="67" t="str">
        <f>IF(AE22&lt;&gt;"",IF($N23&gt;=16,1,AE22),"")</f>
        <v/>
      </c>
      <c r="AF23" s="67" t="str">
        <f>IF(AF22&lt;&gt;"",IF($N23&gt;=15,1,AF22),"")</f>
        <v/>
      </c>
      <c r="AG23" s="68" t="str">
        <f>IF(AG22&lt;&gt;"",IF($N23&gt;=14,1,AG22),"")</f>
        <v/>
      </c>
      <c r="AH23" s="69" t="str">
        <f>IF(AH22&lt;&gt;"",IF($N23&gt;=13,1,AH22),"")</f>
        <v/>
      </c>
      <c r="AI23" s="69" t="str">
        <f>IF(AI22&lt;&gt;"",IF($N23&gt;=12,1,AI22),"")</f>
        <v/>
      </c>
      <c r="AJ23" s="69" t="str">
        <f>IF(AJ22&lt;&gt;"",IF($N23&gt;=11,1,AJ22),"")</f>
        <v/>
      </c>
      <c r="AK23" s="69" t="str">
        <f>IF(AK22&lt;&gt;"",IF($N23&gt;=10,1,AK22),"")</f>
        <v/>
      </c>
      <c r="AL23" s="69" t="str">
        <f>IF(AL22&lt;&gt;"",IF($N23&gt;=9,1,AL22),"")</f>
        <v/>
      </c>
      <c r="AM23" s="70" t="str">
        <f>IF(AM22&lt;&gt;"",IF($N23&gt;=8,1,AM22),"")</f>
        <v/>
      </c>
      <c r="AN23" s="70" t="str">
        <f>IF(AN22&lt;&gt;"",IF($N23&gt;=7,1,AN22),"")</f>
        <v/>
      </c>
      <c r="AO23" s="71" t="str">
        <f>IF(AO22&lt;&gt;"",IF($N23&gt;=6,1,AO22),"")</f>
        <v/>
      </c>
      <c r="AP23" s="71" t="str">
        <f>IF(AP22&lt;&gt;"",IF($N23&gt;=5,1,AP22),"")</f>
        <v/>
      </c>
      <c r="AQ23" s="71" t="str">
        <f>IF(AQ22&lt;&gt;"",IF($N23&gt;=4,1,AQ22),"")</f>
        <v/>
      </c>
      <c r="AR23" s="71" t="str">
        <f>IF(AR22&lt;&gt;"",IF($N23&gt;=3,1,AR22),"")</f>
        <v/>
      </c>
      <c r="AS23" s="71" t="str">
        <f>IF(AS22&lt;&gt;"",IF($N23&gt;=2,1,AS22),"")</f>
        <v/>
      </c>
      <c r="AT23" s="72" t="str">
        <f>IF(AT22&lt;&gt;"",IF($N23&gt;=1,1,AT22),"")</f>
        <v/>
      </c>
      <c r="AV23" s="5" t="str">
        <f>IF(G22&lt;&gt;"",O23*128+P23*64+Q23*32+R23*16+S23*8+T23*4+U23*2+V23*1,"")</f>
        <v/>
      </c>
      <c r="AW23" s="10" t="str">
        <f>IF(G22&lt;&gt;"",W23*128+X23*64+Y23*32+Z23*16+AA23*8+AB23*4+AC23*2+AD23,"")</f>
        <v/>
      </c>
      <c r="AX23" s="10" t="str">
        <f>IF(G22&lt;&gt;"",AE23*128+AF23*64+AG23*32+AH23*16+AI23*8+AJ23*4+AK23*2+AL23,"")</f>
        <v/>
      </c>
      <c r="AY23" s="10" t="str">
        <f>IF(G22&lt;&gt;"",AM23*128+AN23*64+AO23*32+AP23*16+AQ23*8+AR23*4+AS23*2+AT23,"")</f>
        <v/>
      </c>
      <c r="BB23" s="1" t="str">
        <f>AV23</f>
        <v/>
      </c>
      <c r="BC23" s="24" t="str">
        <f>AW23</f>
        <v/>
      </c>
      <c r="BD23" s="24" t="e">
        <f>IF(BE23=0,AX23+1,AX23)</f>
        <v>#VALUE!</v>
      </c>
      <c r="BE23" t="e">
        <f>IF(AY23=255,0,AY23+1)</f>
        <v>#VALUE!</v>
      </c>
    </row>
    <row r="24" spans="4:85" x14ac:dyDescent="0.25">
      <c r="BB24" s="23" t="e">
        <f>IF(BB23-128&gt;=0,BB23-128,BB23)</f>
        <v>#VALUE!</v>
      </c>
      <c r="BC24" s="23" t="e">
        <f>IF(BB24-64&gt;=0,BB24-64,BB24)</f>
        <v>#VALUE!</v>
      </c>
      <c r="BD24" s="23" t="e">
        <f>IF(BC24-32&gt;=0,BC24-32,BC24)</f>
        <v>#VALUE!</v>
      </c>
      <c r="BE24" s="23" t="e">
        <f>IF(BD24-16&gt;=0,BD24-16,BD24)</f>
        <v>#VALUE!</v>
      </c>
      <c r="BF24" s="23" t="e">
        <f>IF(BE24-8&gt;=0,BE24-8,BE24)</f>
        <v>#VALUE!</v>
      </c>
      <c r="BG24" s="23" t="e">
        <f>IF(BF24-4&gt;=0,BF24-4,BF24)</f>
        <v>#VALUE!</v>
      </c>
      <c r="BH24" s="23" t="e">
        <f>IF(BG24-2&gt;=0,BG24-2,BG24)</f>
        <v>#VALUE!</v>
      </c>
      <c r="BI24" s="23" t="e">
        <f>IF(BH24-1&gt;=0,BH24-1,BH24)</f>
        <v>#VALUE!</v>
      </c>
      <c r="BJ24" s="23" t="e">
        <f>IF(BC23-128&gt;=0,BC23-128,BC23)</f>
        <v>#VALUE!</v>
      </c>
      <c r="BK24" s="23" t="e">
        <f>IF(BJ24-64&gt;=0,BJ24-64,BJ24)</f>
        <v>#VALUE!</v>
      </c>
      <c r="BL24" s="23" t="e">
        <f>IF(BK24-32&gt;=0,BK24-32,BK24)</f>
        <v>#VALUE!</v>
      </c>
      <c r="BM24" s="23" t="e">
        <f>IF(BL24-16&gt;=0,BL24-16,BL24)</f>
        <v>#VALUE!</v>
      </c>
      <c r="BN24" s="23" t="e">
        <f>IF(BM24-8&gt;=0,BM24-8,BM24)</f>
        <v>#VALUE!</v>
      </c>
      <c r="BO24" s="23" t="e">
        <f>IF(BN24-4&gt;=0,BN24-4,BN24)</f>
        <v>#VALUE!</v>
      </c>
      <c r="BP24" s="23" t="e">
        <f>IF(BO24-2&gt;=0,BO24-2,BO24)</f>
        <v>#VALUE!</v>
      </c>
      <c r="BQ24" s="23" t="e">
        <f>IF(BP24-1&gt;=0,BP24-1,BP24)</f>
        <v>#VALUE!</v>
      </c>
      <c r="BR24" s="23" t="e">
        <f>IF(BD23-128&gt;=0,BD23-128,BD23)</f>
        <v>#VALUE!</v>
      </c>
      <c r="BS24" s="23" t="e">
        <f>IF(BR24-64&gt;=0,BR24-64,BR24)</f>
        <v>#VALUE!</v>
      </c>
      <c r="BT24" s="23" t="e">
        <f>IF(BS24-32&gt;=0,BS24-32,BS24)</f>
        <v>#VALUE!</v>
      </c>
      <c r="BU24" s="23" t="e">
        <f>IF(BT24-16&gt;=0,BT24-16,BT24)</f>
        <v>#VALUE!</v>
      </c>
      <c r="BV24" s="23" t="e">
        <f>IF(BU24-8&gt;=0,BU24-8,BU24)</f>
        <v>#VALUE!</v>
      </c>
      <c r="BW24" s="23" t="e">
        <f>IF(BV24-4&gt;=0,BV24-4,BV24)</f>
        <v>#VALUE!</v>
      </c>
      <c r="BX24" s="23" t="e">
        <f>IF(BW24-2&gt;=0,BW24-2,BW24)</f>
        <v>#VALUE!</v>
      </c>
      <c r="BY24" s="23" t="e">
        <f>IF(BX24-1&gt;=0,BX24-1,BX24)</f>
        <v>#VALUE!</v>
      </c>
      <c r="BZ24" s="23" t="e">
        <f>IF(BE23-128&gt;=0,BE23-128,BE23)</f>
        <v>#VALUE!</v>
      </c>
      <c r="CA24" s="23" t="e">
        <f>IF(BZ24-64&gt;=0,BZ24-64,BZ24)</f>
        <v>#VALUE!</v>
      </c>
      <c r="CB24" s="23" t="e">
        <f>IF(CA24-32&gt;=0,CA24-32,CA24)</f>
        <v>#VALUE!</v>
      </c>
      <c r="CC24" s="23" t="e">
        <f>IF(CB24-16&gt;=0,CB24-16,CB24)</f>
        <v>#VALUE!</v>
      </c>
      <c r="CD24" s="23" t="e">
        <f>IF(CC24-8&gt;=0,CC24-8,CC24)</f>
        <v>#VALUE!</v>
      </c>
      <c r="CE24" s="23" t="e">
        <f>IF(CD24-4&gt;=0,CD24-4,CD24)</f>
        <v>#VALUE!</v>
      </c>
      <c r="CF24" s="23" t="e">
        <f>IF(CE24-2&gt;=0,CE24-2,CE24)</f>
        <v>#VALUE!</v>
      </c>
      <c r="CG24" s="23" t="e">
        <f>IF(CF24-1&gt;=0,CF24-1,CF24)</f>
        <v>#VALUE!</v>
      </c>
    </row>
    <row r="26" spans="4:85" x14ac:dyDescent="0.25">
      <c r="D26" s="75" t="s">
        <v>30</v>
      </c>
      <c r="E26" s="75"/>
      <c r="F26" s="75"/>
      <c r="G26" s="75"/>
      <c r="H26" s="75"/>
      <c r="I26" s="75"/>
      <c r="J26">
        <f>MIN(L2,L4,L6,L8,L10,L12,L14,L16,L18,L20,L22)</f>
        <v>0</v>
      </c>
    </row>
  </sheetData>
  <mergeCells count="28">
    <mergeCell ref="G2:G3"/>
    <mergeCell ref="K3:M3"/>
    <mergeCell ref="A1:D1"/>
    <mergeCell ref="O1:V1"/>
    <mergeCell ref="W1:AD1"/>
    <mergeCell ref="AE1:AL1"/>
    <mergeCell ref="AM1:AT1"/>
    <mergeCell ref="G4:G5"/>
    <mergeCell ref="K5:M5"/>
    <mergeCell ref="G6:G7"/>
    <mergeCell ref="K7:M7"/>
    <mergeCell ref="G8:G9"/>
    <mergeCell ref="K9:M9"/>
    <mergeCell ref="G10:G11"/>
    <mergeCell ref="K11:M11"/>
    <mergeCell ref="G12:G13"/>
    <mergeCell ref="K13:M13"/>
    <mergeCell ref="G14:G15"/>
    <mergeCell ref="K15:M15"/>
    <mergeCell ref="G22:G23"/>
    <mergeCell ref="D26:I26"/>
    <mergeCell ref="K23:M23"/>
    <mergeCell ref="G16:G17"/>
    <mergeCell ref="K17:M17"/>
    <mergeCell ref="G18:G19"/>
    <mergeCell ref="K19:M19"/>
    <mergeCell ref="G20:G21"/>
    <mergeCell ref="K21:M21"/>
  </mergeCells>
  <conditionalFormatting sqref="C4">
    <cfRule type="expression" dxfId="47" priority="24">
      <formula>$B$4=1</formula>
    </cfRule>
  </conditionalFormatting>
  <conditionalFormatting sqref="AS2:AS23">
    <cfRule type="expression" dxfId="46" priority="23">
      <formula>N2=1</formula>
    </cfRule>
  </conditionalFormatting>
  <conditionalFormatting sqref="AR2:AR23">
    <cfRule type="expression" dxfId="45" priority="22">
      <formula>$N2=2</formula>
    </cfRule>
  </conditionalFormatting>
  <conditionalFormatting sqref="AQ2:AQ23">
    <cfRule type="expression" dxfId="44" priority="21">
      <formula>$N2=3</formula>
    </cfRule>
  </conditionalFormatting>
  <conditionalFormatting sqref="AP2:AP23">
    <cfRule type="expression" dxfId="43" priority="20">
      <formula>$N2=4</formula>
    </cfRule>
  </conditionalFormatting>
  <conditionalFormatting sqref="AO2:AO23">
    <cfRule type="expression" dxfId="42" priority="19">
      <formula>$N2=5</formula>
    </cfRule>
  </conditionalFormatting>
  <conditionalFormatting sqref="AN2:AN23">
    <cfRule type="expression" dxfId="41" priority="18">
      <formula>$N2=6</formula>
    </cfRule>
  </conditionalFormatting>
  <conditionalFormatting sqref="AM2:AM23">
    <cfRule type="expression" dxfId="40" priority="17">
      <formula>$N2=7</formula>
    </cfRule>
  </conditionalFormatting>
  <conditionalFormatting sqref="AL2:AL23">
    <cfRule type="expression" dxfId="39" priority="16">
      <formula>$N2=8</formula>
    </cfRule>
  </conditionalFormatting>
  <conditionalFormatting sqref="AK2:AK23">
    <cfRule type="expression" dxfId="38" priority="15">
      <formula>$N2=9</formula>
    </cfRule>
  </conditionalFormatting>
  <conditionalFormatting sqref="AJ2:AJ23">
    <cfRule type="expression" dxfId="37" priority="14">
      <formula>$N2=10</formula>
    </cfRule>
  </conditionalFormatting>
  <conditionalFormatting sqref="AI2:AI23">
    <cfRule type="expression" dxfId="36" priority="13">
      <formula>$N2=11</formula>
    </cfRule>
  </conditionalFormatting>
  <conditionalFormatting sqref="AH2:AH23">
    <cfRule type="expression" dxfId="35" priority="12">
      <formula>$N2=12</formula>
    </cfRule>
  </conditionalFormatting>
  <conditionalFormatting sqref="AG2:AG23">
    <cfRule type="expression" dxfId="34" priority="11">
      <formula>$N2=13</formula>
    </cfRule>
  </conditionalFormatting>
  <conditionalFormatting sqref="AF2:AF23">
    <cfRule type="expression" dxfId="33" priority="10">
      <formula>$N2=14</formula>
    </cfRule>
  </conditionalFormatting>
  <conditionalFormatting sqref="AE2:AE23">
    <cfRule type="expression" dxfId="32" priority="9">
      <formula>$N2=15</formula>
    </cfRule>
  </conditionalFormatting>
  <conditionalFormatting sqref="AD2:AD23">
    <cfRule type="expression" dxfId="31" priority="8">
      <formula>$N2=16</formula>
    </cfRule>
  </conditionalFormatting>
  <conditionalFormatting sqref="AC2:AC23">
    <cfRule type="expression" dxfId="30" priority="7">
      <formula>$N2=17</formula>
    </cfRule>
  </conditionalFormatting>
  <conditionalFormatting sqref="AB2:AB23">
    <cfRule type="expression" dxfId="29" priority="6">
      <formula>$N2=18</formula>
    </cfRule>
  </conditionalFormatting>
  <conditionalFormatting sqref="AA2:AA23">
    <cfRule type="expression" dxfId="28" priority="5">
      <formula>$N2=19</formula>
    </cfRule>
  </conditionalFormatting>
  <conditionalFormatting sqref="Z2:Z23">
    <cfRule type="expression" dxfId="27" priority="4">
      <formula>$N2=20</formula>
    </cfRule>
  </conditionalFormatting>
  <conditionalFormatting sqref="Y2:Y23">
    <cfRule type="expression" dxfId="26" priority="3">
      <formula>$N2=21</formula>
    </cfRule>
  </conditionalFormatting>
  <conditionalFormatting sqref="X2:X23">
    <cfRule type="expression" dxfId="25" priority="2">
      <formula>$N2=22</formula>
    </cfRule>
  </conditionalFormatting>
  <conditionalFormatting sqref="W2:W23">
    <cfRule type="expression" dxfId="24" priority="1">
      <formula>$N2=23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CG24"/>
  <sheetViews>
    <sheetView tabSelected="1" zoomScale="130" zoomScaleNormal="130" workbookViewId="0">
      <selection activeCell="D5" sqref="D5"/>
    </sheetView>
  </sheetViews>
  <sheetFormatPr defaultRowHeight="15" x14ac:dyDescent="0.25"/>
  <cols>
    <col min="1" max="1" width="4.85546875" customWidth="1"/>
    <col min="2" max="3" width="4.28515625" bestFit="1" customWidth="1"/>
    <col min="4" max="4" width="4.7109375" customWidth="1"/>
    <col min="5" max="5" width="4.42578125" customWidth="1"/>
    <col min="6" max="6" width="2.7109375" bestFit="1" customWidth="1"/>
    <col min="7" max="7" width="7.5703125" customWidth="1"/>
    <col min="8" max="8" width="6.42578125" customWidth="1"/>
    <col min="9" max="9" width="3.140625" style="1" bestFit="1" customWidth="1"/>
    <col min="10" max="11" width="6.28515625" bestFit="1" customWidth="1"/>
    <col min="12" max="12" width="3.5703125" bestFit="1" customWidth="1"/>
    <col min="13" max="13" width="2.85546875" bestFit="1" customWidth="1"/>
    <col min="14" max="14" width="4.85546875" hidden="1" customWidth="1"/>
    <col min="15" max="16" width="2" style="5" customWidth="1"/>
    <col min="17" max="22" width="2" customWidth="1"/>
    <col min="23" max="24" width="2" style="5" customWidth="1"/>
    <col min="25" max="30" width="2" customWidth="1"/>
    <col min="31" max="32" width="2" style="5" customWidth="1"/>
    <col min="33" max="38" width="2" customWidth="1"/>
    <col min="39" max="40" width="2" style="5" customWidth="1"/>
    <col min="41" max="46" width="2" customWidth="1"/>
    <col min="47" max="47" width="3.5703125" style="6" bestFit="1" customWidth="1"/>
    <col min="48" max="48" width="4.85546875" style="2" customWidth="1"/>
    <col min="49" max="51" width="4.140625" style="10" bestFit="1" customWidth="1"/>
    <col min="52" max="52" width="4.28515625" bestFit="1" customWidth="1"/>
    <col min="54" max="61" width="4.7109375" hidden="1" customWidth="1"/>
    <col min="62" max="69" width="4.42578125" hidden="1" customWidth="1"/>
    <col min="70" max="85" width="5" hidden="1" customWidth="1"/>
  </cols>
  <sheetData>
    <row r="1" spans="1:85" s="7" customFormat="1" ht="62.25" customHeight="1" thickBot="1" x14ac:dyDescent="0.3">
      <c r="A1" s="79"/>
      <c r="B1" s="79"/>
      <c r="C1" s="79"/>
      <c r="D1" s="79"/>
      <c r="E1" s="27" t="s">
        <v>29</v>
      </c>
      <c r="G1" s="16" t="s">
        <v>2</v>
      </c>
      <c r="H1" s="16" t="s">
        <v>22</v>
      </c>
      <c r="I1" s="17"/>
      <c r="J1" s="16" t="s">
        <v>0</v>
      </c>
      <c r="K1" s="16" t="s">
        <v>1</v>
      </c>
      <c r="L1" s="16" t="s">
        <v>23</v>
      </c>
      <c r="M1" s="16"/>
      <c r="N1" s="16"/>
      <c r="O1" s="80" t="s">
        <v>15</v>
      </c>
      <c r="P1" s="80"/>
      <c r="Q1" s="80"/>
      <c r="R1" s="80"/>
      <c r="S1" s="80"/>
      <c r="T1" s="80"/>
      <c r="U1" s="80"/>
      <c r="V1" s="80"/>
      <c r="W1" s="81" t="s">
        <v>21</v>
      </c>
      <c r="X1" s="81"/>
      <c r="Y1" s="81"/>
      <c r="Z1" s="81"/>
      <c r="AA1" s="81"/>
      <c r="AB1" s="81"/>
      <c r="AC1" s="81"/>
      <c r="AD1" s="81"/>
      <c r="AE1" s="82" t="s">
        <v>19</v>
      </c>
      <c r="AF1" s="82"/>
      <c r="AG1" s="82"/>
      <c r="AH1" s="82"/>
      <c r="AI1" s="82"/>
      <c r="AJ1" s="82"/>
      <c r="AK1" s="82"/>
      <c r="AL1" s="82"/>
      <c r="AM1" s="83" t="s">
        <v>20</v>
      </c>
      <c r="AN1" s="83"/>
      <c r="AO1" s="83"/>
      <c r="AP1" s="83"/>
      <c r="AQ1" s="83"/>
      <c r="AR1" s="83"/>
      <c r="AS1" s="83"/>
      <c r="AT1" s="83"/>
      <c r="AU1" s="15" t="s">
        <v>24</v>
      </c>
      <c r="AV1" s="18" t="s">
        <v>15</v>
      </c>
      <c r="AW1" s="19" t="s">
        <v>16</v>
      </c>
      <c r="AX1" s="19" t="s">
        <v>17</v>
      </c>
      <c r="AY1" s="9" t="s">
        <v>18</v>
      </c>
      <c r="AZ1" s="8"/>
      <c r="BB1" s="7">
        <v>128</v>
      </c>
      <c r="BC1" s="7">
        <v>64</v>
      </c>
      <c r="BD1" s="7">
        <v>32</v>
      </c>
      <c r="BE1" s="7">
        <v>16</v>
      </c>
      <c r="BF1" s="7">
        <v>8</v>
      </c>
      <c r="BG1" s="7">
        <v>4</v>
      </c>
      <c r="BH1" s="7">
        <v>2</v>
      </c>
      <c r="BI1" s="7">
        <v>1</v>
      </c>
      <c r="BJ1" s="7">
        <v>128</v>
      </c>
      <c r="BK1" s="7">
        <v>64</v>
      </c>
      <c r="BL1" s="7">
        <v>32</v>
      </c>
      <c r="BM1" s="7">
        <v>16</v>
      </c>
      <c r="BN1" s="7">
        <v>8</v>
      </c>
      <c r="BO1" s="7">
        <v>4</v>
      </c>
      <c r="BP1" s="7">
        <v>2</v>
      </c>
      <c r="BQ1" s="7">
        <v>1</v>
      </c>
      <c r="BR1" s="7">
        <v>128</v>
      </c>
      <c r="BS1" s="7">
        <v>64</v>
      </c>
      <c r="BT1" s="7">
        <v>32</v>
      </c>
      <c r="BU1" s="7">
        <v>16</v>
      </c>
      <c r="BV1" s="7">
        <v>8</v>
      </c>
      <c r="BW1" s="7">
        <v>4</v>
      </c>
      <c r="BX1" s="7">
        <v>2</v>
      </c>
      <c r="BY1" s="7">
        <v>1</v>
      </c>
      <c r="BZ1" s="7">
        <v>128</v>
      </c>
      <c r="CA1" s="7">
        <v>64</v>
      </c>
      <c r="CB1" s="7">
        <v>32</v>
      </c>
      <c r="CC1" s="7">
        <v>16</v>
      </c>
      <c r="CD1" s="7">
        <v>8</v>
      </c>
      <c r="CE1" s="7">
        <v>4</v>
      </c>
      <c r="CF1" s="7">
        <v>2</v>
      </c>
      <c r="CG1" s="7">
        <v>1</v>
      </c>
    </row>
    <row r="2" spans="1:85" x14ac:dyDescent="0.25">
      <c r="A2" s="73">
        <v>10</v>
      </c>
      <c r="B2" s="73">
        <v>100</v>
      </c>
      <c r="C2" s="73">
        <v>192</v>
      </c>
      <c r="D2" s="73">
        <v>0</v>
      </c>
      <c r="E2" s="73">
        <v>20</v>
      </c>
      <c r="F2" t="s">
        <v>6</v>
      </c>
      <c r="G2" s="74"/>
      <c r="H2" t="str">
        <f>IF(G2&lt;&gt;"",G2+2,"")</f>
        <v/>
      </c>
      <c r="I2" s="1" t="s">
        <v>4</v>
      </c>
      <c r="J2" t="str">
        <f>IF(G2&lt;&gt;"",POWER(2,ROUNDUP(LOG(H2,2),0)),"")</f>
        <v/>
      </c>
      <c r="K2" s="20" t="str">
        <f>IF(G2&lt;&gt;"",LOG(J2,2),"")</f>
        <v/>
      </c>
      <c r="L2" s="20" t="str">
        <f>IF(G2&lt;&gt;"",IF(G2&lt;&gt;"",32-K2,""),"")</f>
        <v/>
      </c>
      <c r="M2" s="21"/>
      <c r="N2" s="28" t="str">
        <f t="shared" ref="N2:N4" si="0">IF(G2&lt;&gt;"",K2,"")</f>
        <v/>
      </c>
      <c r="O2" s="29" t="str">
        <f>IF(G2&lt;&gt;"",IF(BB2&lt;$A2,1,0),"")</f>
        <v/>
      </c>
      <c r="P2" s="30" t="str">
        <f>IF(G2&lt;&gt;"",IF(BC2&lt;BB2,1,0),"")</f>
        <v/>
      </c>
      <c r="Q2" s="30" t="str">
        <f>IF(G2&lt;&gt;"",IF(BD2&lt;BC2,1,0),"")</f>
        <v/>
      </c>
      <c r="R2" s="30" t="str">
        <f>IF(G2&lt;&gt;"",IF(BE2&lt;BD2,1,0),"")</f>
        <v/>
      </c>
      <c r="S2" s="30" t="str">
        <f>IF(G2&lt;&gt;"",IF(BF2&lt;BE2,1,0),"")</f>
        <v/>
      </c>
      <c r="T2" s="30" t="str">
        <f>IF(G2&lt;&gt;"",IF(BG2&lt;BF2,1,0),"")</f>
        <v/>
      </c>
      <c r="U2" s="30" t="str">
        <f>IF(G2&lt;&gt;"",IF(BH2&lt;BG2,1,0),"")</f>
        <v/>
      </c>
      <c r="V2" s="30" t="str">
        <f>IF(G2&lt;&gt;"",IF(BI2&lt;BH2,1,0),"")</f>
        <v/>
      </c>
      <c r="W2" s="31" t="str">
        <f>IF(G2&lt;&gt;"",IF(BJ2&lt;$B2,1,0),"")</f>
        <v/>
      </c>
      <c r="X2" s="31" t="str">
        <f>IF(G2&lt;&gt;"",IF(BK2&lt;BJ2,1,0),"")</f>
        <v/>
      </c>
      <c r="Y2" s="32" t="str">
        <f>IF(G2&lt;&gt;"",IF(BL2&lt;BK2,1,0),"")</f>
        <v/>
      </c>
      <c r="Z2" s="32" t="str">
        <f>IF(G2&lt;&gt;"",IF(BM2&lt;BL2,1,0),"")</f>
        <v/>
      </c>
      <c r="AA2" s="32" t="str">
        <f>IF(G2&lt;&gt;"",IF(BN2&lt;BM2,1,0),"")</f>
        <v/>
      </c>
      <c r="AB2" s="32" t="str">
        <f>IF(G2&lt;&gt;"",IF(BO2&lt;BN2,1,0),"")</f>
        <v/>
      </c>
      <c r="AC2" s="32" t="str">
        <f>IF(G2&lt;&gt;"",IF(BP2&lt;BO2,1,0),"")</f>
        <v/>
      </c>
      <c r="AD2" s="32" t="str">
        <f>IF(G2&lt;&gt;"",IF(BQ2&lt;BP2,1,0),"")</f>
        <v/>
      </c>
      <c r="AE2" s="33" t="str">
        <f>IF(G2&lt;&gt;"",IF(BR2&lt;$C2,1,0),"")</f>
        <v/>
      </c>
      <c r="AF2" s="33" t="str">
        <f>IF(G2&lt;&gt;"",IF(BS2&lt;BR2,1,0),"")</f>
        <v/>
      </c>
      <c r="AG2" s="34" t="str">
        <f>IF(G2&lt;&gt;"",IF(BT2&lt;BS2,1,0),"")</f>
        <v/>
      </c>
      <c r="AH2" s="35" t="str">
        <f>IF(G2&lt;&gt;"",IF(BU2&lt;BT2,1,0),"")</f>
        <v/>
      </c>
      <c r="AI2" s="35" t="str">
        <f>IF(G2&lt;&gt;"",IF(BV2&lt;BU2,1,0),"")</f>
        <v/>
      </c>
      <c r="AJ2" s="35" t="str">
        <f>IF(G2&lt;&gt;"",IF(BW2&lt;BV2,1,0),"")</f>
        <v/>
      </c>
      <c r="AK2" s="35" t="str">
        <f>IF(G2&lt;&gt;"",IF(BX2&lt;BW2,1,0),"")</f>
        <v/>
      </c>
      <c r="AL2" s="35" t="str">
        <f>IF(G2&lt;&gt;"",IF(BY2&lt;BX2,1,0),"")</f>
        <v/>
      </c>
      <c r="AM2" s="36" t="str">
        <f>IF(G2&lt;&gt;"",IF(BZ2&lt;$D2,1,0),"")</f>
        <v/>
      </c>
      <c r="AN2" s="36" t="str">
        <f>IF(G2&lt;&gt;"",IF(CA2&lt;BZ2,1,0),"")</f>
        <v/>
      </c>
      <c r="AO2" s="37" t="str">
        <f>IF(G2&lt;&gt;"",IF(CB2&lt;CA2,1,0),"")</f>
        <v/>
      </c>
      <c r="AP2" s="37" t="str">
        <f>IF(G2&lt;&gt;"",IF(CC2&lt;CB2,1,0),"")</f>
        <v/>
      </c>
      <c r="AQ2" s="37" t="str">
        <f>IF(G2&lt;&gt;"",IF(CD2&lt;CC2,1,0),"")</f>
        <v/>
      </c>
      <c r="AR2" s="37" t="str">
        <f>IF(G2&lt;&gt;"",IF(CE2&lt;CD2,1,0),"")</f>
        <v/>
      </c>
      <c r="AS2" s="37" t="str">
        <f>IF(G2&lt;&gt;"",IF(CF2&lt;CE2,1,0),"")</f>
        <v/>
      </c>
      <c r="AT2" s="38" t="str">
        <f>IF(G2&lt;&gt;"",IF(CG2&lt;CF2,1,0),"")</f>
        <v/>
      </c>
      <c r="AV2" s="25" t="str">
        <f>IF(G2&lt;&gt;"",O2*128+P2*64+Q2*32+R2*16+S2*8+T2*4+U2*2+V2*1,"")</f>
        <v/>
      </c>
      <c r="AW2" s="25" t="str">
        <f>IF(G2&lt;&gt;"",W2*128+X2*64+Y2*32+Z2*16+AA2*8+AB2*4+AC2*2+AD2,"")</f>
        <v/>
      </c>
      <c r="AX2" s="25" t="str">
        <f>IF(G2&lt;&gt;"",AE2*128+AF2*64+AG2*32+AH2*16+AI2*8+AJ2*4+AK2*2+AL2,"")</f>
        <v/>
      </c>
      <c r="AY2" s="25" t="str">
        <f>IF(G2&lt;&gt;"",AM2*128+AN2*64+AO2*32+AP2*16+AQ2*8+AR2*4+AS2*2+AT2,"")</f>
        <v/>
      </c>
      <c r="AZ2" s="26" t="str">
        <f>CONCATENATE("/",L2)</f>
        <v>/</v>
      </c>
      <c r="BB2" s="23">
        <f>IF($A2-128&gt;=0,$A2-128,$A2)</f>
        <v>10</v>
      </c>
      <c r="BC2" s="23">
        <f>IF(BB2-64&gt;=0,BB2-64,BB2)</f>
        <v>10</v>
      </c>
      <c r="BD2" s="23">
        <f>IF(BC2-32&gt;=0,BC2-32,BC2)</f>
        <v>10</v>
      </c>
      <c r="BE2" s="23">
        <f>IF(BD2-16&gt;=0,BD2-16,BD2)</f>
        <v>10</v>
      </c>
      <c r="BF2" s="23">
        <f>IF(BE2-8&gt;=0,BE2-8,BE2)</f>
        <v>2</v>
      </c>
      <c r="BG2" s="23">
        <f>IF(BF2-4&gt;=0,BF2-4,BF2)</f>
        <v>2</v>
      </c>
      <c r="BH2" s="23">
        <f>IF(BG2-2&gt;=0,BG2-2,BG2)</f>
        <v>0</v>
      </c>
      <c r="BI2" s="23">
        <f>IF(BH2-1&gt;=0,BH2-1,BH2)</f>
        <v>0</v>
      </c>
      <c r="BJ2" s="23">
        <f>IF($B2-128&gt;=0,$B2-128,$B2)</f>
        <v>100</v>
      </c>
      <c r="BK2" s="23">
        <f>IF(BJ2-64&gt;=0,BJ2-64,BJ2)</f>
        <v>36</v>
      </c>
      <c r="BL2" s="23">
        <f>IF(BK2-32&gt;=0,BK2-32,BK2)</f>
        <v>4</v>
      </c>
      <c r="BM2" s="23">
        <f>IF(BL2-16&gt;=0,BL2-16,BL2)</f>
        <v>4</v>
      </c>
      <c r="BN2" s="23">
        <f>IF(BM2-8&gt;=0,BM2-8,BM2)</f>
        <v>4</v>
      </c>
      <c r="BO2" s="23">
        <f>IF(BN2-4&gt;=0,BN2-4,BN2)</f>
        <v>0</v>
      </c>
      <c r="BP2" s="23">
        <f>IF(BO2-2&gt;=0,BO2-2,BO2)</f>
        <v>0</v>
      </c>
      <c r="BQ2" s="23">
        <f>IF(BP2-1&gt;=0,BP2-1,BP2)</f>
        <v>0</v>
      </c>
      <c r="BR2" s="23">
        <f>IF($C2-128&gt;=0,$C2-128,$C2)</f>
        <v>64</v>
      </c>
      <c r="BS2" s="23">
        <f>IF(BR2-64&gt;=0,BR2-64,BR2)</f>
        <v>0</v>
      </c>
      <c r="BT2" s="23">
        <f>IF(BS2-32&gt;=0,BS2-32,BS2)</f>
        <v>0</v>
      </c>
      <c r="BU2" s="23">
        <f>IF(BT2-16&gt;=0,BT2-16,BT2)</f>
        <v>0</v>
      </c>
      <c r="BV2" s="23">
        <f>IF(BU2-8&gt;=0,BU2-8,BU2)</f>
        <v>0</v>
      </c>
      <c r="BW2" s="23">
        <f>IF(BV2-4&gt;=0,BV2-4,BV2)</f>
        <v>0</v>
      </c>
      <c r="BX2" s="23">
        <f>IF(BW2-2&gt;=0,BW2-2,BW2)</f>
        <v>0</v>
      </c>
      <c r="BY2" s="23">
        <f>IF(BX2-1&gt;=0,BX2-1,BX2)</f>
        <v>0</v>
      </c>
      <c r="BZ2" s="23">
        <f>IF($D2-128&gt;=0,$D2-128,$D2)</f>
        <v>0</v>
      </c>
      <c r="CA2" s="23">
        <f>IF(BZ2-64&gt;=0,BZ2-64,BZ2)</f>
        <v>0</v>
      </c>
      <c r="CB2" s="23">
        <f>IF(CA2-32&gt;=0,CA2-32,CA2)</f>
        <v>0</v>
      </c>
      <c r="CC2" s="23">
        <f>IF(CB2-16&gt;=0,CB2-16,CB2)</f>
        <v>0</v>
      </c>
      <c r="CD2" s="23">
        <f>IF(CC2-8&gt;=0,CC2-8,CC2)</f>
        <v>0</v>
      </c>
      <c r="CE2" s="23">
        <f>IF(CD2-4&gt;=0,CD2-4,CD2)</f>
        <v>0</v>
      </c>
      <c r="CF2" s="23">
        <f>IF(CE2-2&gt;=0,CE2-2,CE2)</f>
        <v>0</v>
      </c>
      <c r="CG2" s="23">
        <f>IF(CF2-1&gt;=0,CF2-1,CF2)</f>
        <v>0</v>
      </c>
    </row>
    <row r="3" spans="1:85" ht="15.75" thickBot="1" x14ac:dyDescent="0.3">
      <c r="G3" s="74"/>
      <c r="K3" s="76" t="s">
        <v>28</v>
      </c>
      <c r="L3" s="76"/>
      <c r="M3" s="77"/>
      <c r="N3" s="28" t="str">
        <f>IF(G2&lt;&gt;"",K2,"")</f>
        <v/>
      </c>
      <c r="O3" s="39" t="str">
        <f>IF(O2&lt;&gt;"",IF($N3&gt;=32,1,O2),"")</f>
        <v/>
      </c>
      <c r="P3" s="40" t="str">
        <f>IF(P2&lt;&gt;"",IF($N3&gt;=31,1,P2),"")</f>
        <v/>
      </c>
      <c r="Q3" s="40" t="str">
        <f>IF(Q2&lt;&gt;"",IF($N3&gt;=30,1,Q2),"")</f>
        <v/>
      </c>
      <c r="R3" s="40" t="str">
        <f>IF(R2&lt;&gt;"",IF($N3&gt;=29,1,R2),"")</f>
        <v/>
      </c>
      <c r="S3" s="40" t="str">
        <f>IF(S2&lt;&gt;"",IF($N3&gt;=28,1,S2),"")</f>
        <v/>
      </c>
      <c r="T3" s="40" t="str">
        <f>IF(T2&lt;&gt;"",IF($N3&gt;=27,1,T2),"")</f>
        <v/>
      </c>
      <c r="U3" s="40" t="str">
        <f>IF(U2&lt;&gt;"",IF($N3&gt;=26,1,U2),"")</f>
        <v/>
      </c>
      <c r="V3" s="40" t="str">
        <f>IF(V2&lt;&gt;"",IF($N3&gt;=25,1,V2),"")</f>
        <v/>
      </c>
      <c r="W3" s="41" t="str">
        <f>IF(W2&lt;&gt;"",IF($N3&gt;=24,1,W2),"")</f>
        <v/>
      </c>
      <c r="X3" s="41" t="str">
        <f>IF(X2&lt;&gt;"",IF($N3&gt;=23,1,X2),"")</f>
        <v/>
      </c>
      <c r="Y3" s="42" t="str">
        <f>IF(Y2&lt;&gt;"",IF($N3&gt;=22,1,Y2),"")</f>
        <v/>
      </c>
      <c r="Z3" s="42" t="str">
        <f>IF(Z2&lt;&gt;"",IF($N3&gt;=21,1,Z2),"")</f>
        <v/>
      </c>
      <c r="AA3" s="42" t="str">
        <f>IF(AA2&lt;&gt;"",IF($N3&gt;=20,1,AA2),"")</f>
        <v/>
      </c>
      <c r="AB3" s="42" t="str">
        <f>IF(AB2&lt;&gt;"",IF($N3&gt;=19,1,AB2),"")</f>
        <v/>
      </c>
      <c r="AC3" s="42" t="str">
        <f>IF(AC2&lt;&gt;"",IF($N3&gt;=18,1,AC2),"")</f>
        <v/>
      </c>
      <c r="AD3" s="42" t="str">
        <f>IF(AD2&lt;&gt;"",IF($N3&gt;=17,1,AD2),"")</f>
        <v/>
      </c>
      <c r="AE3" s="43" t="str">
        <f>IF(AE2&lt;&gt;"",IF($N3&gt;=16,1,AE2),"")</f>
        <v/>
      </c>
      <c r="AF3" s="43" t="str">
        <f>IF(AF2&lt;&gt;"",IF($N3&gt;=15,1,AF2),"")</f>
        <v/>
      </c>
      <c r="AG3" s="44" t="str">
        <f>IF(AG2&lt;&gt;"",IF($N3&gt;=14,1,AG2),"")</f>
        <v/>
      </c>
      <c r="AH3" s="45" t="str">
        <f>IF(AH2&lt;&gt;"",IF($N3&gt;=13,1,AH2),"")</f>
        <v/>
      </c>
      <c r="AI3" s="45" t="str">
        <f>IF(AI2&lt;&gt;"",IF($N3&gt;=12,1,AI2),"")</f>
        <v/>
      </c>
      <c r="AJ3" s="45" t="str">
        <f>IF(AJ2&lt;&gt;"",IF($N3&gt;=11,1,AJ2),"")</f>
        <v/>
      </c>
      <c r="AK3" s="45" t="str">
        <f>IF(AK2&lt;&gt;"",IF($N3&gt;=10,1,AK2),"")</f>
        <v/>
      </c>
      <c r="AL3" s="45" t="str">
        <f>IF(AL2&lt;&gt;"",IF($N3&gt;=9,1,AL2),"")</f>
        <v/>
      </c>
      <c r="AM3" s="46" t="str">
        <f>IF(AM2&lt;&gt;"",IF($N3&gt;=8,1,AM2),"")</f>
        <v/>
      </c>
      <c r="AN3" s="46" t="str">
        <f>IF(AN2&lt;&gt;"",IF($N3&gt;=7,1,AN2),"")</f>
        <v/>
      </c>
      <c r="AO3" s="47" t="str">
        <f>IF(AO2&lt;&gt;"",IF($N3&gt;=6,1,AO2),"")</f>
        <v/>
      </c>
      <c r="AP3" s="47" t="str">
        <f>IF(AP2&lt;&gt;"",IF($N3&gt;=5,1,AP2),"")</f>
        <v/>
      </c>
      <c r="AQ3" s="47" t="str">
        <f>IF(AQ2&lt;&gt;"",IF($N3&gt;=4,1,AQ2),"")</f>
        <v/>
      </c>
      <c r="AR3" s="47" t="str">
        <f>IF(AR2&lt;&gt;"",IF($N3&gt;=3,1,AR2),"")</f>
        <v/>
      </c>
      <c r="AS3" s="47" t="str">
        <f>IF(AS2&lt;&gt;"",IF($N3&gt;=2,1,AS2),"")</f>
        <v/>
      </c>
      <c r="AT3" s="48" t="str">
        <f>IF(AT2&lt;&gt;"",IF($N3&gt;=1,1,AT2),"")</f>
        <v/>
      </c>
      <c r="AV3" s="25" t="str">
        <f>IF(G2&lt;&gt;"",O3*128+P3*64+Q3*32+R3*16+S3*8+T3*4+U3*2+V3*1,"")</f>
        <v/>
      </c>
      <c r="AW3" s="10" t="str">
        <f>IF(G2&lt;&gt;"",W3*128+X3*64+Y3*32+Z3*16+AA3*8+AB3*4+AC3*2+AD3,"")</f>
        <v/>
      </c>
      <c r="AX3" s="10" t="str">
        <f>IF(G2&lt;&gt;"",AE3*128+AF3*64+AG3*32+AH3*16+AI3*8+AJ3*4+AK3*2+AL3,"")</f>
        <v/>
      </c>
      <c r="AY3" s="10" t="str">
        <f>IF(G2&lt;&gt;"",AM3*128+AN3*64+AO3*32+AP3*16+AQ3*8+AR3*4+AS3*2+AT3,"")</f>
        <v/>
      </c>
      <c r="BB3" s="1" t="str">
        <f>AV3</f>
        <v/>
      </c>
      <c r="BC3" s="24" t="str">
        <f>AW3</f>
        <v/>
      </c>
      <c r="BD3" s="24" t="e">
        <f>IF(BE3=0,AX3+1,AX3)</f>
        <v>#VALUE!</v>
      </c>
      <c r="BE3" t="e">
        <f>IF(AY3=255,0,AY3+1)</f>
        <v>#VALUE!</v>
      </c>
    </row>
    <row r="4" spans="1:85" x14ac:dyDescent="0.25">
      <c r="F4" t="s">
        <v>9</v>
      </c>
      <c r="G4" s="74"/>
      <c r="H4" t="str">
        <f t="shared" ref="H4" si="1">IF(G4&lt;&gt;"",G4+2,"")</f>
        <v/>
      </c>
      <c r="I4" s="1" t="s">
        <v>4</v>
      </c>
      <c r="J4" t="str">
        <f t="shared" ref="J4" si="2">IF(G4&lt;&gt;"",POWER(2,ROUNDUP(LOG(H4,2),0)),"")</f>
        <v/>
      </c>
      <c r="K4" s="20" t="str">
        <f t="shared" ref="K4" si="3">IF(G4&lt;&gt;"",LOG(J4,2),"")</f>
        <v/>
      </c>
      <c r="L4" s="20" t="str">
        <f t="shared" ref="L4" si="4">IF(G4&lt;&gt;"",IF(G4&lt;&gt;"",32-K4,""),"")</f>
        <v/>
      </c>
      <c r="M4" s="21"/>
      <c r="N4" s="28" t="str">
        <f t="shared" si="0"/>
        <v/>
      </c>
      <c r="O4" s="29" t="str">
        <f>IF(G4&lt;&gt;"",IF(BB4&lt;BB3,1,0),"")</f>
        <v/>
      </c>
      <c r="P4" s="30" t="str">
        <f>IF(G4&lt;&gt;"",IF(BC4&lt;BB4,1,0),"")</f>
        <v/>
      </c>
      <c r="Q4" s="49" t="str">
        <f>IF(G4&lt;&gt;"",IF(BD4&lt;BC4,1,0),"")</f>
        <v/>
      </c>
      <c r="R4" s="49" t="str">
        <f>IF(G4&lt;&gt;"",IF(BE4&lt;BD4,1,0),"")</f>
        <v/>
      </c>
      <c r="S4" s="49" t="str">
        <f>IF(G4&lt;&gt;"",IF(BF4&lt;BE4,1,0),"")</f>
        <v/>
      </c>
      <c r="T4" s="49" t="str">
        <f>IF(G4&lt;&gt;"",IF(BG4&lt;BF4,1,0),"")</f>
        <v/>
      </c>
      <c r="U4" s="49" t="str">
        <f>IF(G4&lt;&gt;"",IF(BH4&lt;BG4,1,0),"")</f>
        <v/>
      </c>
      <c r="V4" s="49" t="str">
        <f>IF(G4&lt;&gt;"",IF(BI4&lt;BH4,1,0),"")</f>
        <v/>
      </c>
      <c r="W4" s="31" t="str">
        <f>IF(G4&lt;&gt;"",IF(BJ4&lt;BC3,1,0),"")</f>
        <v/>
      </c>
      <c r="X4" s="31" t="str">
        <f>IF(G4&lt;&gt;"",IF(BK4&lt;BJ4,1,0),"")</f>
        <v/>
      </c>
      <c r="Y4" s="32" t="str">
        <f>IF(G4&lt;&gt;"",IF(BL4&lt;BK4,1,0),"")</f>
        <v/>
      </c>
      <c r="Z4" s="32" t="str">
        <f>IF(G4&lt;&gt;"",IF(BM4&lt;BL4,1,0),"")</f>
        <v/>
      </c>
      <c r="AA4" s="32" t="str">
        <f>IF(G4&lt;&gt;"",IF(BN4&lt;BM4,1,0),"")</f>
        <v/>
      </c>
      <c r="AB4" s="32" t="str">
        <f>IF(G4&lt;&gt;"",IF(BO4&lt;BN4,1,0),"")</f>
        <v/>
      </c>
      <c r="AC4" s="32" t="str">
        <f>IF(G4&lt;&gt;"",IF(BP4&lt;BO4,1,0),"")</f>
        <v/>
      </c>
      <c r="AD4" s="32" t="str">
        <f>IF(G4&lt;&gt;"",IF(BQ4&lt;BP4,1,0),"")</f>
        <v/>
      </c>
      <c r="AE4" s="33" t="str">
        <f>IF(G4&lt;&gt;"",IF(BR4&lt;BD3,1,0),"")</f>
        <v/>
      </c>
      <c r="AF4" s="33" t="str">
        <f>IF(G4&lt;&gt;"",IF(BS4&lt;BR4,1,0),"")</f>
        <v/>
      </c>
      <c r="AG4" s="34" t="str">
        <f>IF(G4&lt;&gt;"",IF(BT4&lt;BS4,1,0),"")</f>
        <v/>
      </c>
      <c r="AH4" s="35" t="str">
        <f>IF(G4&lt;&gt;"",IF(BU4&lt;BT4,1,0),"")</f>
        <v/>
      </c>
      <c r="AI4" s="35" t="str">
        <f>IF(G4&lt;&gt;"",IF(BV4&lt;BU4,1,0),"")</f>
        <v/>
      </c>
      <c r="AJ4" s="35" t="str">
        <f>IF(G4&lt;&gt;"",IF(BW4&lt;BV4,1,0),"")</f>
        <v/>
      </c>
      <c r="AK4" s="35" t="str">
        <f>IF(G4&lt;&gt;"",IF(BX4&lt;BW4,1,0),"")</f>
        <v/>
      </c>
      <c r="AL4" s="35" t="str">
        <f>IF(G4&lt;&gt;"",IF(BY4&lt;BX4,1,0),"")</f>
        <v/>
      </c>
      <c r="AM4" s="36" t="str">
        <f>IF(G4&lt;&gt;"",IF(BZ4&lt;BE3,1,0),"")</f>
        <v/>
      </c>
      <c r="AN4" s="36" t="str">
        <f>IF(G4&lt;&gt;"",IF(CA4&lt;BZ4,1,0),"")</f>
        <v/>
      </c>
      <c r="AO4" s="37" t="str">
        <f>IF(G4&lt;&gt;"",IF(CB4&lt;CA4,1,0),"")</f>
        <v/>
      </c>
      <c r="AP4" s="37" t="str">
        <f>IF(G4&lt;&gt;"",IF(CC4&lt;CB4,1,0),"")</f>
        <v/>
      </c>
      <c r="AQ4" s="37" t="str">
        <f>IF(G4&lt;&gt;"",IF(CD4&lt;CC4,1,0),"")</f>
        <v/>
      </c>
      <c r="AR4" s="37" t="str">
        <f>IF(G4&lt;&gt;"",IF(CE4&lt;CD4,1,0),"")</f>
        <v/>
      </c>
      <c r="AS4" s="37" t="str">
        <f>IF(G4&lt;&gt;"",IF(CF4&lt;CE4,1,0),"")</f>
        <v/>
      </c>
      <c r="AT4" s="38" t="str">
        <f>IF(G4&lt;&gt;"",IF(CG4&lt;CF4,1,0),"")</f>
        <v/>
      </c>
      <c r="AV4" s="5" t="str">
        <f>IF(G4&lt;&gt;"",O4*128+P4*64+Q4*32+R4*16+S4*8+T4*4+U4*2+V4*1,"")</f>
        <v/>
      </c>
      <c r="AW4" s="10" t="str">
        <f>IF(G4&lt;&gt;"",W4*128+X4*64+Y4*32+Z4*16+AA4*8+AB4*4+AC4*2+AD4,"")</f>
        <v/>
      </c>
      <c r="AX4" s="10" t="str">
        <f>IF(G4&lt;&gt;"",AE4*128+AF4*64+AG4*32+AH4*16+AI4*8+AJ4*4+AK4*2+AL4,"")</f>
        <v/>
      </c>
      <c r="AY4" s="10" t="str">
        <f>IF(G4&lt;&gt;"",AM4*128+AN4*64+AO4*32+AP4*16+AQ4*8+AR4*4+AS4*2+AT4,"")</f>
        <v/>
      </c>
      <c r="AZ4" t="str">
        <f>CONCATENATE("/",L4)</f>
        <v>/</v>
      </c>
      <c r="BB4" s="23" t="e">
        <f>IF(BB3-128&gt;=0,BB3-128,BB3)</f>
        <v>#VALUE!</v>
      </c>
      <c r="BC4" s="23" t="e">
        <f>IF(BB4-64&gt;=0,BB4-64,BB4)</f>
        <v>#VALUE!</v>
      </c>
      <c r="BD4" s="23" t="e">
        <f>IF(BC4-32&gt;=0,BC4-32,BC4)</f>
        <v>#VALUE!</v>
      </c>
      <c r="BE4" s="23" t="e">
        <f>IF(BD4-16&gt;=0,BD4-16,BD4)</f>
        <v>#VALUE!</v>
      </c>
      <c r="BF4" s="23" t="e">
        <f>IF(BE4-8&gt;=0,BE4-8,BE4)</f>
        <v>#VALUE!</v>
      </c>
      <c r="BG4" s="23" t="e">
        <f>IF(BF4-4&gt;=0,BF4-4,BF4)</f>
        <v>#VALUE!</v>
      </c>
      <c r="BH4" s="23" t="e">
        <f>IF(BG4-2&gt;=0,BG4-2,BG4)</f>
        <v>#VALUE!</v>
      </c>
      <c r="BI4" s="23" t="e">
        <f>IF(BH4-1&gt;=0,BH4-1,BH4)</f>
        <v>#VALUE!</v>
      </c>
      <c r="BJ4" s="23" t="e">
        <f>IF(BC3-128&gt;=0,BC3-128,BC3)</f>
        <v>#VALUE!</v>
      </c>
      <c r="BK4" s="23" t="e">
        <f>IF(BJ4-64&gt;=0,BJ4-64,BJ4)</f>
        <v>#VALUE!</v>
      </c>
      <c r="BL4" s="23" t="e">
        <f>IF(BK4-32&gt;=0,BK4-32,BK4)</f>
        <v>#VALUE!</v>
      </c>
      <c r="BM4" s="23" t="e">
        <f>IF(BL4-16&gt;=0,BL4-16,BL4)</f>
        <v>#VALUE!</v>
      </c>
      <c r="BN4" s="23" t="e">
        <f>IF(BM4-8&gt;=0,BM4-8,BM4)</f>
        <v>#VALUE!</v>
      </c>
      <c r="BO4" s="23" t="e">
        <f>IF(BN4-4&gt;=0,BN4-4,BN4)</f>
        <v>#VALUE!</v>
      </c>
      <c r="BP4" s="23" t="e">
        <f>IF(BO4-2&gt;=0,BO4-2,BO4)</f>
        <v>#VALUE!</v>
      </c>
      <c r="BQ4" s="23" t="e">
        <f>IF(BP4-1&gt;=0,BP4-1,BP4)</f>
        <v>#VALUE!</v>
      </c>
      <c r="BR4" s="23" t="e">
        <f>IF(BD3-128&gt;=0,BD3-128,BD3)</f>
        <v>#VALUE!</v>
      </c>
      <c r="BS4" s="23" t="e">
        <f>IF(BR4-64&gt;=0,BR4-64,BR4)</f>
        <v>#VALUE!</v>
      </c>
      <c r="BT4" s="23" t="e">
        <f>IF(BS4-32&gt;=0,BS4-32,BS4)</f>
        <v>#VALUE!</v>
      </c>
      <c r="BU4" s="23" t="e">
        <f>IF(BT4-16&gt;=0,BT4-16,BT4)</f>
        <v>#VALUE!</v>
      </c>
      <c r="BV4" s="23" t="e">
        <f>IF(BU4-8&gt;=0,BU4-8,BU4)</f>
        <v>#VALUE!</v>
      </c>
      <c r="BW4" s="23" t="e">
        <f>IF(BV4-4&gt;=0,BV4-4,BV4)</f>
        <v>#VALUE!</v>
      </c>
      <c r="BX4" s="23" t="e">
        <f>IF(BW4-2&gt;=0,BW4-2,BW4)</f>
        <v>#VALUE!</v>
      </c>
      <c r="BY4" s="23" t="e">
        <f>IF(BX4-1&gt;=0,BX4-1,BX4)</f>
        <v>#VALUE!</v>
      </c>
      <c r="BZ4" s="23" t="e">
        <f>IF(BE3-128&gt;=0,BE3-128,BE3)</f>
        <v>#VALUE!</v>
      </c>
      <c r="CA4" s="23" t="e">
        <f>IF(BZ4-64&gt;=0,BZ4-64,BZ4)</f>
        <v>#VALUE!</v>
      </c>
      <c r="CB4" s="23" t="e">
        <f>IF(CA4-32&gt;=0,CA4-32,CA4)</f>
        <v>#VALUE!</v>
      </c>
      <c r="CC4" s="23" t="e">
        <f>IF(CB4-16&gt;=0,CB4-16,CB4)</f>
        <v>#VALUE!</v>
      </c>
      <c r="CD4" s="23" t="e">
        <f>IF(CC4-8&gt;=0,CC4-8,CC4)</f>
        <v>#VALUE!</v>
      </c>
      <c r="CE4" s="23" t="e">
        <f>IF(CD4-4&gt;=0,CD4-4,CD4)</f>
        <v>#VALUE!</v>
      </c>
      <c r="CF4" s="23" t="e">
        <f>IF(CE4-2&gt;=0,CE4-2,CE4)</f>
        <v>#VALUE!</v>
      </c>
      <c r="CG4" s="23" t="e">
        <f>IF(CF4-1&gt;=0,CF4-1,CF4)</f>
        <v>#VALUE!</v>
      </c>
    </row>
    <row r="5" spans="1:85" ht="15.75" thickBot="1" x14ac:dyDescent="0.3">
      <c r="G5" s="74"/>
      <c r="K5" s="76" t="s">
        <v>28</v>
      </c>
      <c r="L5" s="76"/>
      <c r="M5" s="77"/>
      <c r="N5" s="28" t="str">
        <f t="shared" ref="N5" si="5">IF(G4&lt;&gt;"",K4,"")</f>
        <v/>
      </c>
      <c r="O5" s="39" t="str">
        <f>IF(O4&lt;&gt;"",IF($N5&gt;=32,1,O4),"")</f>
        <v/>
      </c>
      <c r="P5" s="40" t="str">
        <f>IF(P4&lt;&gt;"",IF($N5&gt;=31,1,P4),"")</f>
        <v/>
      </c>
      <c r="Q5" s="50" t="str">
        <f>IF(Q4&lt;&gt;"",IF($N5&gt;=30,1,Q4),"")</f>
        <v/>
      </c>
      <c r="R5" s="50" t="str">
        <f>IF(R4&lt;&gt;"",IF($N5&gt;=29,1,R4),"")</f>
        <v/>
      </c>
      <c r="S5" s="50" t="str">
        <f>IF(S4&lt;&gt;"",IF($N5&gt;=28,1,S4),"")</f>
        <v/>
      </c>
      <c r="T5" s="50" t="str">
        <f>IF(T4&lt;&gt;"",IF($N5&gt;=27,1,T4),"")</f>
        <v/>
      </c>
      <c r="U5" s="50" t="str">
        <f>IF(U4&lt;&gt;"",IF($N5&gt;=26,1,U4),"")</f>
        <v/>
      </c>
      <c r="V5" s="50" t="str">
        <f>IF(V4&lt;&gt;"",IF($N5&gt;=25,1,V4),"")</f>
        <v/>
      </c>
      <c r="W5" s="41" t="str">
        <f>IF(W4&lt;&gt;"",IF($N5&gt;=24,1,W4),"")</f>
        <v/>
      </c>
      <c r="X5" s="41" t="str">
        <f>IF(X4&lt;&gt;"",IF($N5&gt;=23,1,X4),"")</f>
        <v/>
      </c>
      <c r="Y5" s="42" t="str">
        <f>IF(Y4&lt;&gt;"",IF($N5&gt;=22,1,Y4),"")</f>
        <v/>
      </c>
      <c r="Z5" s="42" t="str">
        <f>IF(Z4&lt;&gt;"",IF($N5&gt;=21,1,Z4),"")</f>
        <v/>
      </c>
      <c r="AA5" s="42" t="str">
        <f>IF(AA4&lt;&gt;"",IF($N5&gt;=20,1,AA4),"")</f>
        <v/>
      </c>
      <c r="AB5" s="42" t="str">
        <f>IF(AB4&lt;&gt;"",IF($N5&gt;=19,1,AB4),"")</f>
        <v/>
      </c>
      <c r="AC5" s="42" t="str">
        <f>IF(AC4&lt;&gt;"",IF($N5&gt;=18,1,AC4),"")</f>
        <v/>
      </c>
      <c r="AD5" s="42" t="str">
        <f>IF(AD4&lt;&gt;"",IF($N5&gt;=17,1,AD4),"")</f>
        <v/>
      </c>
      <c r="AE5" s="43" t="str">
        <f>IF(AE4&lt;&gt;"",IF($N5&gt;=16,1,AE4),"")</f>
        <v/>
      </c>
      <c r="AF5" s="43" t="str">
        <f>IF(AF4&lt;&gt;"",IF($N5&gt;=15,1,AF4),"")</f>
        <v/>
      </c>
      <c r="AG5" s="44" t="str">
        <f>IF(AG4&lt;&gt;"",IF($N5&gt;=14,1,AG4),"")</f>
        <v/>
      </c>
      <c r="AH5" s="45" t="str">
        <f>IF(AH4&lt;&gt;"",IF($N5&gt;=13,1,AH4),"")</f>
        <v/>
      </c>
      <c r="AI5" s="45" t="str">
        <f>IF(AI4&lt;&gt;"",IF($N5&gt;=12,1,AI4),"")</f>
        <v/>
      </c>
      <c r="AJ5" s="45" t="str">
        <f>IF(AJ4&lt;&gt;"",IF($N5&gt;=11,1,AJ4),"")</f>
        <v/>
      </c>
      <c r="AK5" s="45" t="str">
        <f>IF(AK4&lt;&gt;"",IF($N5&gt;=10,1,AK4),"")</f>
        <v/>
      </c>
      <c r="AL5" s="45" t="str">
        <f>IF(AL4&lt;&gt;"",IF($N5&gt;=9,1,AL4),"")</f>
        <v/>
      </c>
      <c r="AM5" s="46" t="str">
        <f>IF(AM4&lt;&gt;"",IF($N5&gt;=8,1,AM4),"")</f>
        <v/>
      </c>
      <c r="AN5" s="46" t="str">
        <f>IF(AN4&lt;&gt;"",IF($N5&gt;=7,1,AN4),"")</f>
        <v/>
      </c>
      <c r="AO5" s="47" t="str">
        <f>IF(AO4&lt;&gt;"",IF($N5&gt;=6,1,AO4),"")</f>
        <v/>
      </c>
      <c r="AP5" s="47" t="str">
        <f>IF(AP4&lt;&gt;"",IF($N5&gt;=5,1,AP4),"")</f>
        <v/>
      </c>
      <c r="AQ5" s="47" t="str">
        <f>IF(AQ4&lt;&gt;"",IF($N5&gt;=4,1,AQ4),"")</f>
        <v/>
      </c>
      <c r="AR5" s="47" t="str">
        <f>IF(AR4&lt;&gt;"",IF($N5&gt;=3,1,AR4),"")</f>
        <v/>
      </c>
      <c r="AS5" s="47" t="str">
        <f>IF(AS4&lt;&gt;"",IF($N5&gt;=2,1,AS4),"")</f>
        <v/>
      </c>
      <c r="AT5" s="48" t="str">
        <f>IF(AT4&lt;&gt;"",IF($N5&gt;=1,1,AT4),"")</f>
        <v/>
      </c>
      <c r="AV5" s="5" t="str">
        <f>IF(G4&lt;&gt;"",O5*128+P5*64+Q5*32+R5*16+S5*8+T5*4+U5*2+V5*1,"")</f>
        <v/>
      </c>
      <c r="AW5" s="10" t="str">
        <f>IF(G4&lt;&gt;"",W5*128+X5*64+Y5*32+Z5*16+AA5*8+AB5*4+AC5*2+AD5,"")</f>
        <v/>
      </c>
      <c r="AX5" s="10" t="str">
        <f>IF(G4&lt;&gt;"",AE5*128+AF5*64+AG5*32+AH5*16+AI5*8+AJ5*4+AK5*2+AL5,"")</f>
        <v/>
      </c>
      <c r="AY5" s="10" t="str">
        <f>IF(G4&lt;&gt;"",AM5*128+AN5*64+AO5*32+AP5*16+AQ5*8+AR5*4+AS5*2+AT5,"")</f>
        <v/>
      </c>
      <c r="BB5" s="1" t="str">
        <f>AV5</f>
        <v/>
      </c>
      <c r="BC5" s="24" t="str">
        <f>AW5</f>
        <v/>
      </c>
      <c r="BD5" s="24" t="e">
        <f>IF(BE5=0,AX5+1,AX5)</f>
        <v>#VALUE!</v>
      </c>
      <c r="BE5" t="e">
        <f>IF(AY5=255,0,AY5+1)</f>
        <v>#VALUE!</v>
      </c>
    </row>
    <row r="6" spans="1:85" x14ac:dyDescent="0.25">
      <c r="F6" t="s">
        <v>10</v>
      </c>
      <c r="G6" s="74"/>
      <c r="H6" t="str">
        <f t="shared" ref="H6" si="6">IF(G6&lt;&gt;"",G6+2,"")</f>
        <v/>
      </c>
      <c r="I6" s="1" t="s">
        <v>4</v>
      </c>
      <c r="J6" t="str">
        <f t="shared" ref="J6" si="7">IF(G6&lt;&gt;"",POWER(2,ROUNDUP(LOG(H6,2),0)),"")</f>
        <v/>
      </c>
      <c r="K6" s="20" t="str">
        <f t="shared" ref="K6" si="8">IF(G6&lt;&gt;"",LOG(J6,2),"")</f>
        <v/>
      </c>
      <c r="L6" s="20" t="str">
        <f t="shared" ref="L6" si="9">IF(G6&lt;&gt;"",IF(G6&lt;&gt;"",32-K6,""),"")</f>
        <v/>
      </c>
      <c r="M6" s="21"/>
      <c r="N6" s="28" t="str">
        <f t="shared" ref="N6" si="10">IF(G6&lt;&gt;"",K6,"")</f>
        <v/>
      </c>
      <c r="O6" s="29" t="str">
        <f>IF(G6&lt;&gt;"",IF(BB6&lt;BB5,1,0),"")</f>
        <v/>
      </c>
      <c r="P6" s="30" t="str">
        <f>IF(G6&lt;&gt;"",IF(BC6&lt;BB6,1,0),"")</f>
        <v/>
      </c>
      <c r="Q6" s="49" t="str">
        <f>IF(G6&lt;&gt;"",IF(BD6&lt;BC6,1,0),"")</f>
        <v/>
      </c>
      <c r="R6" s="49" t="str">
        <f>IF(G6&lt;&gt;"",IF(BE6&lt;BD6,1,0),"")</f>
        <v/>
      </c>
      <c r="S6" s="49" t="str">
        <f>IF(G6&lt;&gt;"",IF(BF6&lt;BE6,1,0),"")</f>
        <v/>
      </c>
      <c r="T6" s="49" t="str">
        <f>IF(G6&lt;&gt;"",IF(BG6&lt;BF6,1,0),"")</f>
        <v/>
      </c>
      <c r="U6" s="49" t="str">
        <f>IF(G6&lt;&gt;"",IF(BH6&lt;BG6,1,0),"")</f>
        <v/>
      </c>
      <c r="V6" s="49" t="str">
        <f>IF(G6&lt;&gt;"",IF(BI6&lt;BH6,1,0),"")</f>
        <v/>
      </c>
      <c r="W6" s="31" t="str">
        <f>IF(G6&lt;&gt;"",IF(BJ6&lt;BC5,1,0),"")</f>
        <v/>
      </c>
      <c r="X6" s="31" t="str">
        <f>IF(G6&lt;&gt;"",IF(BK6&lt;BJ6,1,0),"")</f>
        <v/>
      </c>
      <c r="Y6" s="32" t="str">
        <f>IF(G6&lt;&gt;"",IF(BL6&lt;BK6,1,0),"")</f>
        <v/>
      </c>
      <c r="Z6" s="32" t="str">
        <f>IF(G6&lt;&gt;"",IF(BM6&lt;BL6,1,0),"")</f>
        <v/>
      </c>
      <c r="AA6" s="32" t="str">
        <f>IF(G6&lt;&gt;"",IF(BN6&lt;BM6,1,0),"")</f>
        <v/>
      </c>
      <c r="AB6" s="32" t="str">
        <f>IF(G6&lt;&gt;"",IF(BO6&lt;BN6,1,0),"")</f>
        <v/>
      </c>
      <c r="AC6" s="32" t="str">
        <f>IF(G6&lt;&gt;"",IF(BP6&lt;BO6,1,0),"")</f>
        <v/>
      </c>
      <c r="AD6" s="32" t="str">
        <f>IF(G6&lt;&gt;"",IF(BQ6&lt;BP6,1,0),"")</f>
        <v/>
      </c>
      <c r="AE6" s="33" t="str">
        <f>IF(G6&lt;&gt;"",IF(BR6&lt;BD5,1,0),"")</f>
        <v/>
      </c>
      <c r="AF6" s="33" t="str">
        <f>IF(G6&lt;&gt;"",IF(BS6&lt;BR6,1,0),"")</f>
        <v/>
      </c>
      <c r="AG6" s="34" t="str">
        <f>IF(G6&lt;&gt;"",IF(BT6&lt;BS6,1,0),"")</f>
        <v/>
      </c>
      <c r="AH6" s="35" t="str">
        <f>IF(G6&lt;&gt;"",IF(BU6&lt;BT6,1,0),"")</f>
        <v/>
      </c>
      <c r="AI6" s="35" t="str">
        <f>IF(G6&lt;&gt;"",IF(BV6&lt;BU6,1,0),"")</f>
        <v/>
      </c>
      <c r="AJ6" s="35" t="str">
        <f>IF(G6&lt;&gt;"",IF(BW6&lt;BV6,1,0),"")</f>
        <v/>
      </c>
      <c r="AK6" s="35" t="str">
        <f>IF(G6&lt;&gt;"",IF(BX6&lt;BW6,1,0),"")</f>
        <v/>
      </c>
      <c r="AL6" s="35" t="str">
        <f>IF(G6&lt;&gt;"",IF(BY6&lt;BX6,1,0),"")</f>
        <v/>
      </c>
      <c r="AM6" s="36" t="str">
        <f>IF(G6&lt;&gt;"",IF(BZ6&lt;BE5,1,0),"")</f>
        <v/>
      </c>
      <c r="AN6" s="36" t="str">
        <f>IF(G6&lt;&gt;"",IF(CA6&lt;BZ6,1,0),"")</f>
        <v/>
      </c>
      <c r="AO6" s="37" t="str">
        <f>IF(G6&lt;&gt;"",IF(CB6&lt;CA6,1,0),"")</f>
        <v/>
      </c>
      <c r="AP6" s="37" t="str">
        <f>IF(G6&lt;&gt;"",IF(CC6&lt;CB6,1,0),"")</f>
        <v/>
      </c>
      <c r="AQ6" s="37" t="str">
        <f>IF(G6&lt;&gt;"",IF(CD6&lt;CC6,1,0),"")</f>
        <v/>
      </c>
      <c r="AR6" s="37" t="str">
        <f>IF(G6&lt;&gt;"",IF(CE6&lt;CD6,1,0),"")</f>
        <v/>
      </c>
      <c r="AS6" s="37" t="str">
        <f>IF(G6&lt;&gt;"",IF(CF6&lt;CE6,1,0),"")</f>
        <v/>
      </c>
      <c r="AT6" s="38" t="str">
        <f>IF(G6&lt;&gt;"",IF(CG6&lt;CF6,1,0),"")</f>
        <v/>
      </c>
      <c r="AV6" s="5" t="str">
        <f>IF(G6&lt;&gt;"",O6*128+P6*64+Q6*32+R6*16+S6*8+T6*4+U6*2+V6*1,"")</f>
        <v/>
      </c>
      <c r="AW6" s="10" t="str">
        <f>IF(G6&lt;&gt;"",W6*128+X6*64+Y6*32+Z6*16+AA6*8+AB6*4+AC6*2+AD6,"")</f>
        <v/>
      </c>
      <c r="AX6" s="10" t="str">
        <f>IF(G6&lt;&gt;"",AE6*128+AF6*64+AG6*32+AH6*16+AI6*8+AJ6*4+AK6*2+AL6,"")</f>
        <v/>
      </c>
      <c r="AY6" s="10" t="str">
        <f>IF(G6&lt;&gt;"",AM6*128+AN6*64+AO6*32+AP6*16+AQ6*8+AR6*4+AS6*2+AT6,"")</f>
        <v/>
      </c>
      <c r="AZ6" t="str">
        <f t="shared" ref="AZ6" si="11">CONCATENATE("/",L6)</f>
        <v>/</v>
      </c>
      <c r="BB6" s="23" t="e">
        <f>IF(BB5-128&gt;=0,BB5-128,BB5)</f>
        <v>#VALUE!</v>
      </c>
      <c r="BC6" s="23" t="e">
        <f>IF(BB6-64&gt;=0,BB6-64,BB6)</f>
        <v>#VALUE!</v>
      </c>
      <c r="BD6" s="23" t="e">
        <f>IF(BC6-32&gt;=0,BC6-32,BC6)</f>
        <v>#VALUE!</v>
      </c>
      <c r="BE6" s="23" t="e">
        <f>IF(BD6-16&gt;=0,BD6-16,BD6)</f>
        <v>#VALUE!</v>
      </c>
      <c r="BF6" s="23" t="e">
        <f>IF(BE6-8&gt;=0,BE6-8,BE6)</f>
        <v>#VALUE!</v>
      </c>
      <c r="BG6" s="23" t="e">
        <f>IF(BF6-4&gt;=0,BF6-4,BF6)</f>
        <v>#VALUE!</v>
      </c>
      <c r="BH6" s="23" t="e">
        <f>IF(BG6-2&gt;=0,BG6-2,BG6)</f>
        <v>#VALUE!</v>
      </c>
      <c r="BI6" s="23" t="e">
        <f>IF(BH6-1&gt;=0,BH6-1,BH6)</f>
        <v>#VALUE!</v>
      </c>
      <c r="BJ6" s="23" t="e">
        <f>IF(BC5-128&gt;=0,BC5-128,BC5)</f>
        <v>#VALUE!</v>
      </c>
      <c r="BK6" s="23" t="e">
        <f>IF(BJ6-64&gt;=0,BJ6-64,BJ6)</f>
        <v>#VALUE!</v>
      </c>
      <c r="BL6" s="23" t="e">
        <f>IF(BK6-32&gt;=0,BK6-32,BK6)</f>
        <v>#VALUE!</v>
      </c>
      <c r="BM6" s="23" t="e">
        <f>IF(BL6-16&gt;=0,BL6-16,BL6)</f>
        <v>#VALUE!</v>
      </c>
      <c r="BN6" s="23" t="e">
        <f>IF(BM6-8&gt;=0,BM6-8,BM6)</f>
        <v>#VALUE!</v>
      </c>
      <c r="BO6" s="23" t="e">
        <f>IF(BN6-4&gt;=0,BN6-4,BN6)</f>
        <v>#VALUE!</v>
      </c>
      <c r="BP6" s="23" t="e">
        <f>IF(BO6-2&gt;=0,BO6-2,BO6)</f>
        <v>#VALUE!</v>
      </c>
      <c r="BQ6" s="23" t="e">
        <f>IF(BP6-1&gt;=0,BP6-1,BP6)</f>
        <v>#VALUE!</v>
      </c>
      <c r="BR6" s="23" t="e">
        <f>IF(BD5-128&gt;=0,BD5-128,BD5)</f>
        <v>#VALUE!</v>
      </c>
      <c r="BS6" s="23" t="e">
        <f>IF(BR6-64&gt;=0,BR6-64,BR6)</f>
        <v>#VALUE!</v>
      </c>
      <c r="BT6" s="23" t="e">
        <f>IF(BS6-32&gt;=0,BS6-32,BS6)</f>
        <v>#VALUE!</v>
      </c>
      <c r="BU6" s="23" t="e">
        <f>IF(BT6-16&gt;=0,BT6-16,BT6)</f>
        <v>#VALUE!</v>
      </c>
      <c r="BV6" s="23" t="e">
        <f>IF(BU6-8&gt;=0,BU6-8,BU6)</f>
        <v>#VALUE!</v>
      </c>
      <c r="BW6" s="23" t="e">
        <f>IF(BV6-4&gt;=0,BV6-4,BV6)</f>
        <v>#VALUE!</v>
      </c>
      <c r="BX6" s="23" t="e">
        <f>IF(BW6-2&gt;=0,BW6-2,BW6)</f>
        <v>#VALUE!</v>
      </c>
      <c r="BY6" s="23" t="e">
        <f>IF(BX6-1&gt;=0,BX6-1,BX6)</f>
        <v>#VALUE!</v>
      </c>
      <c r="BZ6" s="23" t="e">
        <f>IF(BE5-128&gt;=0,BE5-128,BE5)</f>
        <v>#VALUE!</v>
      </c>
      <c r="CA6" s="23" t="e">
        <f>IF(BZ6-64&gt;=0,BZ6-64,BZ6)</f>
        <v>#VALUE!</v>
      </c>
      <c r="CB6" s="23" t="e">
        <f>IF(CA6-32&gt;=0,CA6-32,CA6)</f>
        <v>#VALUE!</v>
      </c>
      <c r="CC6" s="23" t="e">
        <f>IF(CB6-16&gt;=0,CB6-16,CB6)</f>
        <v>#VALUE!</v>
      </c>
      <c r="CD6" s="23" t="e">
        <f>IF(CC6-8&gt;=0,CC6-8,CC6)</f>
        <v>#VALUE!</v>
      </c>
      <c r="CE6" s="23" t="e">
        <f>IF(CD6-4&gt;=0,CD6-4,CD6)</f>
        <v>#VALUE!</v>
      </c>
      <c r="CF6" s="23" t="e">
        <f>IF(CE6-2&gt;=0,CE6-2,CE6)</f>
        <v>#VALUE!</v>
      </c>
      <c r="CG6" s="23" t="e">
        <f>IF(CF6-1&gt;=0,CF6-1,CF6)</f>
        <v>#VALUE!</v>
      </c>
    </row>
    <row r="7" spans="1:85" ht="15.75" thickBot="1" x14ac:dyDescent="0.3">
      <c r="G7" s="74"/>
      <c r="K7" s="76" t="s">
        <v>28</v>
      </c>
      <c r="L7" s="76"/>
      <c r="M7" s="77"/>
      <c r="N7" s="28" t="str">
        <f t="shared" ref="N7" si="12">IF(G6&lt;&gt;"",K6,"")</f>
        <v/>
      </c>
      <c r="O7" s="39" t="str">
        <f>IF(O6&lt;&gt;"",IF($N7&gt;=32,1,O6),"")</f>
        <v/>
      </c>
      <c r="P7" s="40" t="str">
        <f>IF(P6&lt;&gt;"",IF($N7&gt;=31,1,P6),"")</f>
        <v/>
      </c>
      <c r="Q7" s="50" t="str">
        <f>IF(Q6&lt;&gt;"",IF($N7&gt;=30,1,Q6),"")</f>
        <v/>
      </c>
      <c r="R7" s="50" t="str">
        <f>IF(R6&lt;&gt;"",IF($N7&gt;=29,1,R6),"")</f>
        <v/>
      </c>
      <c r="S7" s="50" t="str">
        <f>IF(S6&lt;&gt;"",IF($N7&gt;=28,1,S6),"")</f>
        <v/>
      </c>
      <c r="T7" s="50" t="str">
        <f>IF(T6&lt;&gt;"",IF($N7&gt;=27,1,T6),"")</f>
        <v/>
      </c>
      <c r="U7" s="50" t="str">
        <f>IF(U6&lt;&gt;"",IF($N7&gt;=26,1,U6),"")</f>
        <v/>
      </c>
      <c r="V7" s="50" t="str">
        <f>IF(V6&lt;&gt;"",IF($N7&gt;=25,1,V6),"")</f>
        <v/>
      </c>
      <c r="W7" s="41" t="str">
        <f>IF(W6&lt;&gt;"",IF($N7&gt;=24,1,W6),"")</f>
        <v/>
      </c>
      <c r="X7" s="41" t="str">
        <f>IF(X6&lt;&gt;"",IF($N7&gt;=23,1,X6),"")</f>
        <v/>
      </c>
      <c r="Y7" s="42" t="str">
        <f>IF(Y6&lt;&gt;"",IF($N7&gt;=22,1,Y6),"")</f>
        <v/>
      </c>
      <c r="Z7" s="42" t="str">
        <f>IF(Z6&lt;&gt;"",IF($N7&gt;=21,1,Z6),"")</f>
        <v/>
      </c>
      <c r="AA7" s="42" t="str">
        <f>IF(AA6&lt;&gt;"",IF($N7&gt;=20,1,AA6),"")</f>
        <v/>
      </c>
      <c r="AB7" s="42" t="str">
        <f>IF(AB6&lt;&gt;"",IF($N7&gt;=19,1,AB6),"")</f>
        <v/>
      </c>
      <c r="AC7" s="42" t="str">
        <f>IF(AC6&lt;&gt;"",IF($N7&gt;=18,1,AC6),"")</f>
        <v/>
      </c>
      <c r="AD7" s="42" t="str">
        <f>IF(AD6&lt;&gt;"",IF($N7&gt;=17,1,AD6),"")</f>
        <v/>
      </c>
      <c r="AE7" s="43" t="str">
        <f>IF(AE6&lt;&gt;"",IF($N7&gt;=16,1,AE6),"")</f>
        <v/>
      </c>
      <c r="AF7" s="43" t="str">
        <f>IF(AF6&lt;&gt;"",IF($N7&gt;=15,1,AF6),"")</f>
        <v/>
      </c>
      <c r="AG7" s="44" t="str">
        <f>IF(AG6&lt;&gt;"",IF($N7&gt;=14,1,AG6),"")</f>
        <v/>
      </c>
      <c r="AH7" s="45" t="str">
        <f>IF(AH6&lt;&gt;"",IF($N7&gt;=13,1,AH6),"")</f>
        <v/>
      </c>
      <c r="AI7" s="45" t="str">
        <f>IF(AI6&lt;&gt;"",IF($N7&gt;=12,1,AI6),"")</f>
        <v/>
      </c>
      <c r="AJ7" s="45" t="str">
        <f>IF(AJ6&lt;&gt;"",IF($N7&gt;=11,1,AJ6),"")</f>
        <v/>
      </c>
      <c r="AK7" s="45" t="str">
        <f>IF(AK6&lt;&gt;"",IF($N7&gt;=10,1,AK6),"")</f>
        <v/>
      </c>
      <c r="AL7" s="45" t="str">
        <f>IF(AL6&lt;&gt;"",IF($N7&gt;=9,1,AL6),"")</f>
        <v/>
      </c>
      <c r="AM7" s="46" t="str">
        <f>IF(AM6&lt;&gt;"",IF($N7&gt;=8,1,AM6),"")</f>
        <v/>
      </c>
      <c r="AN7" s="46" t="str">
        <f>IF(AN6&lt;&gt;"",IF($N7&gt;=7,1,AN6),"")</f>
        <v/>
      </c>
      <c r="AO7" s="47" t="str">
        <f>IF(AO6&lt;&gt;"",IF($N7&gt;=6,1,AO6),"")</f>
        <v/>
      </c>
      <c r="AP7" s="47" t="str">
        <f>IF(AP6&lt;&gt;"",IF($N7&gt;=5,1,AP6),"")</f>
        <v/>
      </c>
      <c r="AQ7" s="47" t="str">
        <f>IF(AQ6&lt;&gt;"",IF($N7&gt;=4,1,AQ6),"")</f>
        <v/>
      </c>
      <c r="AR7" s="47" t="str">
        <f>IF(AR6&lt;&gt;"",IF($N7&gt;=3,1,AR6),"")</f>
        <v/>
      </c>
      <c r="AS7" s="47" t="str">
        <f>IF(AS6&lt;&gt;"",IF($N7&gt;=2,1,AS6),"")</f>
        <v/>
      </c>
      <c r="AT7" s="48" t="str">
        <f>IF(AT6&lt;&gt;"",IF($N7&gt;=1,1,AT6),"")</f>
        <v/>
      </c>
      <c r="AV7" s="5" t="str">
        <f>IF(G6&lt;&gt;"",O7*128+P7*64+Q7*32+R7*16+S7*8+T7*4+U7*2+V7*1,"")</f>
        <v/>
      </c>
      <c r="AW7" s="10" t="str">
        <f>IF(G6&lt;&gt;"",W7*128+X7*64+Y7*32+Z7*16+AA7*8+AB7*4+AC7*2+AD7,"")</f>
        <v/>
      </c>
      <c r="AX7" s="10" t="str">
        <f>IF(G6&lt;&gt;"",AE7*128+AF7*64+AG7*32+AH7*16+AI7*8+AJ7*4+AK7*2+AL7,"")</f>
        <v/>
      </c>
      <c r="AY7" s="10" t="str">
        <f>IF(G6&lt;&gt;"",AM7*128+AN7*64+AO7*32+AP7*16+AQ7*8+AR7*4+AS7*2+AT7,"")</f>
        <v/>
      </c>
      <c r="BB7" s="1" t="str">
        <f>AV7</f>
        <v/>
      </c>
      <c r="BC7" s="24" t="str">
        <f>AW7</f>
        <v/>
      </c>
      <c r="BD7" s="24" t="e">
        <f>IF(BE7=0,AX7+1,AX7)</f>
        <v>#VALUE!</v>
      </c>
      <c r="BE7" t="e">
        <f>IF(AY7=255,0,AY7+1)</f>
        <v>#VALUE!</v>
      </c>
    </row>
    <row r="8" spans="1:85" x14ac:dyDescent="0.25">
      <c r="F8" t="s">
        <v>8</v>
      </c>
      <c r="G8" s="74"/>
      <c r="H8" t="str">
        <f t="shared" ref="H8" si="13">IF(G8&lt;&gt;"",G8+2,"")</f>
        <v/>
      </c>
      <c r="I8" s="1" t="s">
        <v>4</v>
      </c>
      <c r="J8" t="str">
        <f t="shared" ref="J8" si="14">IF(G8&lt;&gt;"",POWER(2,ROUNDUP(LOG(H8,2),0)),"")</f>
        <v/>
      </c>
      <c r="K8" s="20" t="str">
        <f t="shared" ref="K8" si="15">IF(G8&lt;&gt;"",LOG(J8,2),"")</f>
        <v/>
      </c>
      <c r="L8" s="20" t="str">
        <f t="shared" ref="L8" si="16">IF(G8&lt;&gt;"",IF(G8&lt;&gt;"",32-K8,""),"")</f>
        <v/>
      </c>
      <c r="M8" s="21"/>
      <c r="N8" s="28" t="str">
        <f t="shared" ref="N8" si="17">IF(G8&lt;&gt;"",K8,"")</f>
        <v/>
      </c>
      <c r="O8" s="29" t="str">
        <f>IF(G8&lt;&gt;"",IF(BB8&lt;BB7,1,0),"")</f>
        <v/>
      </c>
      <c r="P8" s="30" t="str">
        <f>IF(G8&lt;&gt;"",IF(BC8&lt;BB8,1,0),"")</f>
        <v/>
      </c>
      <c r="Q8" s="49" t="str">
        <f>IF(G8&lt;&gt;"",IF(BD8&lt;BC8,1,0),"")</f>
        <v/>
      </c>
      <c r="R8" s="49" t="str">
        <f>IF(G8&lt;&gt;"",IF(BE8&lt;BD8,1,0),"")</f>
        <v/>
      </c>
      <c r="S8" s="49" t="str">
        <f>IF(G8&lt;&gt;"",IF(BF8&lt;BE8,1,0),"")</f>
        <v/>
      </c>
      <c r="T8" s="49" t="str">
        <f>IF(G8&lt;&gt;"",IF(BG8&lt;BF8,1,0),"")</f>
        <v/>
      </c>
      <c r="U8" s="49" t="str">
        <f>IF(G8&lt;&gt;"",IF(BH8&lt;BG8,1,0),"")</f>
        <v/>
      </c>
      <c r="V8" s="49" t="str">
        <f>IF(G8&lt;&gt;"",IF(BI8&lt;BH8,1,0),"")</f>
        <v/>
      </c>
      <c r="W8" s="31" t="str">
        <f>IF(G8&lt;&gt;"",IF(BJ8&lt;BC7,1,0),"")</f>
        <v/>
      </c>
      <c r="X8" s="31" t="str">
        <f>IF(G8&lt;&gt;"",IF(BK8&lt;BJ8,1,0),"")</f>
        <v/>
      </c>
      <c r="Y8" s="32" t="str">
        <f>IF(G8&lt;&gt;"",IF(BL8&lt;BK8,1,0),"")</f>
        <v/>
      </c>
      <c r="Z8" s="32" t="str">
        <f>IF(G8&lt;&gt;"",IF(BM8&lt;BL8,1,0),"")</f>
        <v/>
      </c>
      <c r="AA8" s="32" t="str">
        <f>IF(G8&lt;&gt;"",IF(BN8&lt;BM8,1,0),"")</f>
        <v/>
      </c>
      <c r="AB8" s="32" t="str">
        <f>IF(G8&lt;&gt;"",IF(BO8&lt;BN8,1,0),"")</f>
        <v/>
      </c>
      <c r="AC8" s="32" t="str">
        <f>IF(G8&lt;&gt;"",IF(BP8&lt;BO8,1,0),"")</f>
        <v/>
      </c>
      <c r="AD8" s="32" t="str">
        <f>IF(G8&lt;&gt;"",IF(BQ8&lt;BP8,1,0),"")</f>
        <v/>
      </c>
      <c r="AE8" s="33" t="str">
        <f>IF(G8&lt;&gt;"",IF(BR8&lt;BD7,1,0),"")</f>
        <v/>
      </c>
      <c r="AF8" s="33" t="str">
        <f>IF(G8&lt;&gt;"",IF(BS8&lt;BR8,1,0),"")</f>
        <v/>
      </c>
      <c r="AG8" s="34" t="str">
        <f>IF(G8&lt;&gt;"",IF(BT8&lt;BS8,1,0),"")</f>
        <v/>
      </c>
      <c r="AH8" s="35" t="str">
        <f>IF(G8&lt;&gt;"",IF(BU8&lt;BT8,1,0),"")</f>
        <v/>
      </c>
      <c r="AI8" s="35" t="str">
        <f>IF(G8&lt;&gt;"",IF(BV8&lt;BU8,1,0),"")</f>
        <v/>
      </c>
      <c r="AJ8" s="35" t="str">
        <f>IF(G8&lt;&gt;"",IF(BW8&lt;BV8,1,0),"")</f>
        <v/>
      </c>
      <c r="AK8" s="35" t="str">
        <f>IF(G8&lt;&gt;"",IF(BX8&lt;BW8,1,0),"")</f>
        <v/>
      </c>
      <c r="AL8" s="35" t="str">
        <f>IF(G8&lt;&gt;"",IF(BY8&lt;BX8,1,0),"")</f>
        <v/>
      </c>
      <c r="AM8" s="36" t="str">
        <f>IF(G8&lt;&gt;"",IF(BZ8&lt;BE7,1,0),"")</f>
        <v/>
      </c>
      <c r="AN8" s="36" t="str">
        <f>IF(G8&lt;&gt;"",IF(CA8&lt;BZ8,1,0),"")</f>
        <v/>
      </c>
      <c r="AO8" s="37" t="str">
        <f>IF(G8&lt;&gt;"",IF(CB8&lt;CA8,1,0),"")</f>
        <v/>
      </c>
      <c r="AP8" s="37" t="str">
        <f>IF(G8&lt;&gt;"",IF(CC8&lt;CB8,1,0),"")</f>
        <v/>
      </c>
      <c r="AQ8" s="37" t="str">
        <f>IF(G8&lt;&gt;"",IF(CD8&lt;CC8,1,0),"")</f>
        <v/>
      </c>
      <c r="AR8" s="37" t="str">
        <f>IF(G8&lt;&gt;"",IF(CE8&lt;CD8,1,0),"")</f>
        <v/>
      </c>
      <c r="AS8" s="37" t="str">
        <f>IF(G8&lt;&gt;"",IF(CF8&lt;CE8,1,0),"")</f>
        <v/>
      </c>
      <c r="AT8" s="38" t="str">
        <f>IF(G8&lt;&gt;"",IF(CG8&lt;CF8,1,0),"")</f>
        <v/>
      </c>
      <c r="AV8" s="5" t="str">
        <f>IF(G8&lt;&gt;"",O8*128+P8*64+Q8*32+R8*16+S8*8+T8*4+U8*2+V8*1,"")</f>
        <v/>
      </c>
      <c r="AW8" s="10" t="str">
        <f>IF(G8&lt;&gt;"",W8*128+X8*64+Y8*32+Z8*16+AA8*8+AB8*4+AC8*2+AD8,"")</f>
        <v/>
      </c>
      <c r="AX8" s="10" t="str">
        <f>IF(G8&lt;&gt;"",AE8*128+AF8*64+AG8*32+AH8*16+AI8*8+AJ8*4+AK8*2+AL8,"")</f>
        <v/>
      </c>
      <c r="AY8" s="10" t="str">
        <f>IF(G8&lt;&gt;"",AM8*128+AN8*64+AO8*32+AP8*16+AQ8*8+AR8*4+AS8*2+AT8,"")</f>
        <v/>
      </c>
      <c r="AZ8" t="str">
        <f t="shared" ref="AZ8" si="18">CONCATENATE("/",L8)</f>
        <v>/</v>
      </c>
      <c r="BB8" s="23" t="e">
        <f>IF(BB7-128&gt;=0,BB7-128,BB7)</f>
        <v>#VALUE!</v>
      </c>
      <c r="BC8" s="23" t="e">
        <f>IF(BB8-64&gt;=0,BB8-64,BB8)</f>
        <v>#VALUE!</v>
      </c>
      <c r="BD8" s="23" t="e">
        <f>IF(BC8-32&gt;=0,BC8-32,BC8)</f>
        <v>#VALUE!</v>
      </c>
      <c r="BE8" s="23" t="e">
        <f>IF(BD8-16&gt;=0,BD8-16,BD8)</f>
        <v>#VALUE!</v>
      </c>
      <c r="BF8" s="23" t="e">
        <f>IF(BE8-8&gt;=0,BE8-8,BE8)</f>
        <v>#VALUE!</v>
      </c>
      <c r="BG8" s="23" t="e">
        <f>IF(BF8-4&gt;=0,BF8-4,BF8)</f>
        <v>#VALUE!</v>
      </c>
      <c r="BH8" s="23" t="e">
        <f>IF(BG8-2&gt;=0,BG8-2,BG8)</f>
        <v>#VALUE!</v>
      </c>
      <c r="BI8" s="23" t="e">
        <f>IF(BH8-1&gt;=0,BH8-1,BH8)</f>
        <v>#VALUE!</v>
      </c>
      <c r="BJ8" s="23" t="e">
        <f>IF(BC7-128&gt;=0,BC7-128,BC7)</f>
        <v>#VALUE!</v>
      </c>
      <c r="BK8" s="23" t="e">
        <f>IF(BJ8-64&gt;=0,BJ8-64,BJ8)</f>
        <v>#VALUE!</v>
      </c>
      <c r="BL8" s="23" t="e">
        <f>IF(BK8-32&gt;=0,BK8-32,BK8)</f>
        <v>#VALUE!</v>
      </c>
      <c r="BM8" s="23" t="e">
        <f>IF(BL8-16&gt;=0,BL8-16,BL8)</f>
        <v>#VALUE!</v>
      </c>
      <c r="BN8" s="23" t="e">
        <f>IF(BM8-8&gt;=0,BM8-8,BM8)</f>
        <v>#VALUE!</v>
      </c>
      <c r="BO8" s="23" t="e">
        <f>IF(BN8-4&gt;=0,BN8-4,BN8)</f>
        <v>#VALUE!</v>
      </c>
      <c r="BP8" s="23" t="e">
        <f>IF(BO8-2&gt;=0,BO8-2,BO8)</f>
        <v>#VALUE!</v>
      </c>
      <c r="BQ8" s="23" t="e">
        <f>IF(BP8-1&gt;=0,BP8-1,BP8)</f>
        <v>#VALUE!</v>
      </c>
      <c r="BR8" s="23" t="e">
        <f>IF(BD7-128&gt;=0,BD7-128,BD7)</f>
        <v>#VALUE!</v>
      </c>
      <c r="BS8" s="23" t="e">
        <f>IF(BR8-64&gt;=0,BR8-64,BR8)</f>
        <v>#VALUE!</v>
      </c>
      <c r="BT8" s="23" t="e">
        <f>IF(BS8-32&gt;=0,BS8-32,BS8)</f>
        <v>#VALUE!</v>
      </c>
      <c r="BU8" s="23" t="e">
        <f>IF(BT8-16&gt;=0,BT8-16,BT8)</f>
        <v>#VALUE!</v>
      </c>
      <c r="BV8" s="23" t="e">
        <f>IF(BU8-8&gt;=0,BU8-8,BU8)</f>
        <v>#VALUE!</v>
      </c>
      <c r="BW8" s="23" t="e">
        <f>IF(BV8-4&gt;=0,BV8-4,BV8)</f>
        <v>#VALUE!</v>
      </c>
      <c r="BX8" s="23" t="e">
        <f>IF(BW8-2&gt;=0,BW8-2,BW8)</f>
        <v>#VALUE!</v>
      </c>
      <c r="BY8" s="23" t="e">
        <f>IF(BX8-1&gt;=0,BX8-1,BX8)</f>
        <v>#VALUE!</v>
      </c>
      <c r="BZ8" s="23" t="e">
        <f>IF(BE7-128&gt;=0,BE7-128,BE7)</f>
        <v>#VALUE!</v>
      </c>
      <c r="CA8" s="23" t="e">
        <f>IF(BZ8-64&gt;=0,BZ8-64,BZ8)</f>
        <v>#VALUE!</v>
      </c>
      <c r="CB8" s="23" t="e">
        <f>IF(CA8-32&gt;=0,CA8-32,CA8)</f>
        <v>#VALUE!</v>
      </c>
      <c r="CC8" s="23" t="e">
        <f>IF(CB8-16&gt;=0,CB8-16,CB8)</f>
        <v>#VALUE!</v>
      </c>
      <c r="CD8" s="23" t="e">
        <f>IF(CC8-8&gt;=0,CC8-8,CC8)</f>
        <v>#VALUE!</v>
      </c>
      <c r="CE8" s="23" t="e">
        <f>IF(CD8-4&gt;=0,CD8-4,CD8)</f>
        <v>#VALUE!</v>
      </c>
      <c r="CF8" s="23" t="e">
        <f>IF(CE8-2&gt;=0,CE8-2,CE8)</f>
        <v>#VALUE!</v>
      </c>
      <c r="CG8" s="23" t="e">
        <f>IF(CF8-1&gt;=0,CF8-1,CF8)</f>
        <v>#VALUE!</v>
      </c>
    </row>
    <row r="9" spans="1:85" ht="15.75" thickBot="1" x14ac:dyDescent="0.3">
      <c r="G9" s="74"/>
      <c r="K9" s="76" t="s">
        <v>28</v>
      </c>
      <c r="L9" s="76"/>
      <c r="M9" s="77"/>
      <c r="N9" s="28" t="str">
        <f t="shared" ref="N9" si="19">IF(G8&lt;&gt;"",K8,"")</f>
        <v/>
      </c>
      <c r="O9" s="39" t="str">
        <f>IF(O8&lt;&gt;"",IF($N9&gt;=32,1,O8),"")</f>
        <v/>
      </c>
      <c r="P9" s="40" t="str">
        <f>IF(P8&lt;&gt;"",IF($N9&gt;=31,1,P8),"")</f>
        <v/>
      </c>
      <c r="Q9" s="50" t="str">
        <f>IF(Q8&lt;&gt;"",IF($N9&gt;=30,1,Q8),"")</f>
        <v/>
      </c>
      <c r="R9" s="50" t="str">
        <f>IF(R8&lt;&gt;"",IF($N9&gt;=29,1,R8),"")</f>
        <v/>
      </c>
      <c r="S9" s="50" t="str">
        <f>IF(S8&lt;&gt;"",IF($N9&gt;=28,1,S8),"")</f>
        <v/>
      </c>
      <c r="T9" s="50" t="str">
        <f>IF(T8&lt;&gt;"",IF($N9&gt;=27,1,T8),"")</f>
        <v/>
      </c>
      <c r="U9" s="50" t="str">
        <f>IF(U8&lt;&gt;"",IF($N9&gt;=26,1,U8),"")</f>
        <v/>
      </c>
      <c r="V9" s="50" t="str">
        <f>IF(V8&lt;&gt;"",IF($N9&gt;=25,1,V8),"")</f>
        <v/>
      </c>
      <c r="W9" s="41" t="str">
        <f>IF(W8&lt;&gt;"",IF($N9&gt;=24,1,W8),"")</f>
        <v/>
      </c>
      <c r="X9" s="41" t="str">
        <f>IF(X8&lt;&gt;"",IF($N9&gt;=23,1,X8),"")</f>
        <v/>
      </c>
      <c r="Y9" s="42" t="str">
        <f>IF(Y8&lt;&gt;"",IF($N9&gt;=22,1,Y8),"")</f>
        <v/>
      </c>
      <c r="Z9" s="42" t="str">
        <f>IF(Z8&lt;&gt;"",IF($N9&gt;=21,1,Z8),"")</f>
        <v/>
      </c>
      <c r="AA9" s="42" t="str">
        <f>IF(AA8&lt;&gt;"",IF($N9&gt;=20,1,AA8),"")</f>
        <v/>
      </c>
      <c r="AB9" s="42" t="str">
        <f>IF(AB8&lt;&gt;"",IF($N9&gt;=19,1,AB8),"")</f>
        <v/>
      </c>
      <c r="AC9" s="42" t="str">
        <f>IF(AC8&lt;&gt;"",IF($N9&gt;=18,1,AC8),"")</f>
        <v/>
      </c>
      <c r="AD9" s="42" t="str">
        <f>IF(AD8&lt;&gt;"",IF($N9&gt;=17,1,AD8),"")</f>
        <v/>
      </c>
      <c r="AE9" s="43" t="str">
        <f>IF(AE8&lt;&gt;"",IF($N9&gt;=16,1,AE8),"")</f>
        <v/>
      </c>
      <c r="AF9" s="43" t="str">
        <f>IF(AF8&lt;&gt;"",IF($N9&gt;=15,1,AF8),"")</f>
        <v/>
      </c>
      <c r="AG9" s="44" t="str">
        <f>IF(AG8&lt;&gt;"",IF($N9&gt;=14,1,AG8),"")</f>
        <v/>
      </c>
      <c r="AH9" s="45" t="str">
        <f>IF(AH8&lt;&gt;"",IF($N9&gt;=13,1,AH8),"")</f>
        <v/>
      </c>
      <c r="AI9" s="45" t="str">
        <f>IF(AI8&lt;&gt;"",IF($N9&gt;=12,1,AI8),"")</f>
        <v/>
      </c>
      <c r="AJ9" s="45" t="str">
        <f>IF(AJ8&lt;&gt;"",IF($N9&gt;=11,1,AJ8),"")</f>
        <v/>
      </c>
      <c r="AK9" s="45" t="str">
        <f>IF(AK8&lt;&gt;"",IF($N9&gt;=10,1,AK8),"")</f>
        <v/>
      </c>
      <c r="AL9" s="45" t="str">
        <f>IF(AL8&lt;&gt;"",IF($N9&gt;=9,1,AL8),"")</f>
        <v/>
      </c>
      <c r="AM9" s="46" t="str">
        <f>IF(AM8&lt;&gt;"",IF($N9&gt;=8,1,AM8),"")</f>
        <v/>
      </c>
      <c r="AN9" s="46" t="str">
        <f>IF(AN8&lt;&gt;"",IF($N9&gt;=7,1,AN8),"")</f>
        <v/>
      </c>
      <c r="AO9" s="47" t="str">
        <f>IF(AO8&lt;&gt;"",IF($N9&gt;=6,1,AO8),"")</f>
        <v/>
      </c>
      <c r="AP9" s="47" t="str">
        <f>IF(AP8&lt;&gt;"",IF($N9&gt;=5,1,AP8),"")</f>
        <v/>
      </c>
      <c r="AQ9" s="47" t="str">
        <f>IF(AQ8&lt;&gt;"",IF($N9&gt;=4,1,AQ8),"")</f>
        <v/>
      </c>
      <c r="AR9" s="47" t="str">
        <f>IF(AR8&lt;&gt;"",IF($N9&gt;=3,1,AR8),"")</f>
        <v/>
      </c>
      <c r="AS9" s="47" t="str">
        <f>IF(AS8&lt;&gt;"",IF($N9&gt;=2,1,AS8),"")</f>
        <v/>
      </c>
      <c r="AT9" s="48" t="str">
        <f>IF(AT8&lt;&gt;"",IF($N9&gt;=1,1,AT8),"")</f>
        <v/>
      </c>
      <c r="AV9" s="5" t="str">
        <f>IF(G8&lt;&gt;"",O9*128+P9*64+Q9*32+R9*16+S9*8+T9*4+U9*2+V9*1,"")</f>
        <v/>
      </c>
      <c r="AW9" s="10" t="str">
        <f>IF(G8&lt;&gt;"",W9*128+X9*64+Y9*32+Z9*16+AA9*8+AB9*4+AC9*2+AD9,"")</f>
        <v/>
      </c>
      <c r="AX9" s="10" t="str">
        <f>IF(G8&lt;&gt;"",AE9*128+AF9*64+AG9*32+AH9*16+AI9*8+AJ9*4+AK9*2+AL9,"")</f>
        <v/>
      </c>
      <c r="AY9" s="10" t="str">
        <f>IF(G8&lt;&gt;"",AM9*128+AN9*64+AO9*32+AP9*16+AQ9*8+AR9*4+AS9*2+AT9,"")</f>
        <v/>
      </c>
      <c r="BB9" s="1" t="str">
        <f>AV9</f>
        <v/>
      </c>
      <c r="BC9" s="24" t="str">
        <f>AW9</f>
        <v/>
      </c>
      <c r="BD9" s="24" t="e">
        <f>IF(BE9=0,AX9+1,AX9)</f>
        <v>#VALUE!</v>
      </c>
      <c r="BE9" t="e">
        <f>IF(AY9=255,0,AY9+1)</f>
        <v>#VALUE!</v>
      </c>
    </row>
    <row r="10" spans="1:85" x14ac:dyDescent="0.25">
      <c r="F10" t="s">
        <v>11</v>
      </c>
      <c r="G10" s="74"/>
      <c r="H10" t="str">
        <f t="shared" ref="H10" si="20">IF(G10&lt;&gt;"",G10+2,"")</f>
        <v/>
      </c>
      <c r="I10" s="1" t="s">
        <v>4</v>
      </c>
      <c r="J10" t="str">
        <f t="shared" ref="J10" si="21">IF(G10&lt;&gt;"",POWER(2,ROUNDUP(LOG(H10,2),0)),"")</f>
        <v/>
      </c>
      <c r="K10" s="20" t="str">
        <f t="shared" ref="K10" si="22">IF(G10&lt;&gt;"",LOG(J10,2),"")</f>
        <v/>
      </c>
      <c r="L10" s="20" t="str">
        <f t="shared" ref="L10" si="23">IF(G10&lt;&gt;"",IF(G10&lt;&gt;"",32-K10,""),"")</f>
        <v/>
      </c>
      <c r="M10" s="21"/>
      <c r="N10" s="28" t="str">
        <f t="shared" ref="N10" si="24">IF(G10&lt;&gt;"",K10,"")</f>
        <v/>
      </c>
      <c r="O10" s="29" t="str">
        <f>IF(G10&lt;&gt;"",IF(BB10&lt;BB9,1,0),"")</f>
        <v/>
      </c>
      <c r="P10" s="30" t="str">
        <f>IF(G10&lt;&gt;"",IF(BC10&lt;BB10,1,0),"")</f>
        <v/>
      </c>
      <c r="Q10" s="49" t="str">
        <f>IF(G10&lt;&gt;"",IF(BD10&lt;BC10,1,0),"")</f>
        <v/>
      </c>
      <c r="R10" s="49" t="str">
        <f>IF(G10&lt;&gt;"",IF(BE10&lt;BD10,1,0),"")</f>
        <v/>
      </c>
      <c r="S10" s="49" t="str">
        <f>IF(G10&lt;&gt;"",IF(BF10&lt;BE10,1,0),"")</f>
        <v/>
      </c>
      <c r="T10" s="49" t="str">
        <f>IF(G10&lt;&gt;"",IF(BG10&lt;BF10,1,0),"")</f>
        <v/>
      </c>
      <c r="U10" s="49" t="str">
        <f>IF(G10&lt;&gt;"",IF(BH10&lt;BG10,1,0),"")</f>
        <v/>
      </c>
      <c r="V10" s="49" t="str">
        <f>IF(G10&lt;&gt;"",IF(BI10&lt;BH10,1,0),"")</f>
        <v/>
      </c>
      <c r="W10" s="31" t="str">
        <f>IF(G10&lt;&gt;"",IF(BJ10&lt;BC9,1,0),"")</f>
        <v/>
      </c>
      <c r="X10" s="31" t="str">
        <f>IF(G10&lt;&gt;"",IF(BK10&lt;BJ10,1,0),"")</f>
        <v/>
      </c>
      <c r="Y10" s="32" t="str">
        <f>IF(G10&lt;&gt;"",IF(BL10&lt;BK10,1,0),"")</f>
        <v/>
      </c>
      <c r="Z10" s="32" t="str">
        <f>IF(G10&lt;&gt;"",IF(BM10&lt;BL10,1,0),"")</f>
        <v/>
      </c>
      <c r="AA10" s="32" t="str">
        <f>IF(G10&lt;&gt;"",IF(BN10&lt;BM10,1,0),"")</f>
        <v/>
      </c>
      <c r="AB10" s="32" t="str">
        <f>IF(G10&lt;&gt;"",IF(BO10&lt;BN10,1,0),"")</f>
        <v/>
      </c>
      <c r="AC10" s="32" t="str">
        <f>IF(G10&lt;&gt;"",IF(BP10&lt;BO10,1,0),"")</f>
        <v/>
      </c>
      <c r="AD10" s="32" t="str">
        <f>IF(G10&lt;&gt;"",IF(BQ10&lt;BP10,1,0),"")</f>
        <v/>
      </c>
      <c r="AE10" s="33" t="str">
        <f>IF(G10&lt;&gt;"",IF(BR10&lt;BD9,1,0),"")</f>
        <v/>
      </c>
      <c r="AF10" s="33" t="str">
        <f>IF(G10&lt;&gt;"",IF(BS10&lt;BR10,1,0),"")</f>
        <v/>
      </c>
      <c r="AG10" s="34" t="str">
        <f>IF(G10&lt;&gt;"",IF(BT10&lt;BS10,1,0),"")</f>
        <v/>
      </c>
      <c r="AH10" s="35" t="str">
        <f>IF(G10&lt;&gt;"",IF(BU10&lt;BT10,1,0),"")</f>
        <v/>
      </c>
      <c r="AI10" s="35" t="str">
        <f>IF(G10&lt;&gt;"",IF(BV10&lt;BU10,1,0),"")</f>
        <v/>
      </c>
      <c r="AJ10" s="35" t="str">
        <f>IF(G10&lt;&gt;"",IF(BW10&lt;BV10,1,0),"")</f>
        <v/>
      </c>
      <c r="AK10" s="35" t="str">
        <f>IF(G10&lt;&gt;"",IF(BX10&lt;BW10,1,0),"")</f>
        <v/>
      </c>
      <c r="AL10" s="35" t="str">
        <f>IF(G10&lt;&gt;"",IF(BY10&lt;BX10,1,0),"")</f>
        <v/>
      </c>
      <c r="AM10" s="36" t="str">
        <f>IF(G10&lt;&gt;"",IF(BZ10&lt;BE9,1,0),"")</f>
        <v/>
      </c>
      <c r="AN10" s="36" t="str">
        <f>IF(G10&lt;&gt;"",IF(CA10&lt;BZ10,1,0),"")</f>
        <v/>
      </c>
      <c r="AO10" s="37" t="str">
        <f>IF(G10&lt;&gt;"",IF(CB10&lt;CA10,1,0),"")</f>
        <v/>
      </c>
      <c r="AP10" s="37" t="str">
        <f>IF(G10&lt;&gt;"",IF(CC10&lt;CB10,1,0),"")</f>
        <v/>
      </c>
      <c r="AQ10" s="37" t="str">
        <f>IF(G10&lt;&gt;"",IF(CD10&lt;CC10,1,0),"")</f>
        <v/>
      </c>
      <c r="AR10" s="37" t="str">
        <f>IF(G10&lt;&gt;"",IF(CE10&lt;CD10,1,0),"")</f>
        <v/>
      </c>
      <c r="AS10" s="37" t="str">
        <f>IF(G10&lt;&gt;"",IF(CF10&lt;CE10,1,0),"")</f>
        <v/>
      </c>
      <c r="AT10" s="38" t="str">
        <f>IF(G10&lt;&gt;"",IF(CG10&lt;CF10,1,0),"")</f>
        <v/>
      </c>
      <c r="AV10" s="5" t="str">
        <f>IF(G10&lt;&gt;"",O10*128+P10*64+Q10*32+R10*16+S10*8+T10*4+U10*2+V10*1,"")</f>
        <v/>
      </c>
      <c r="AW10" s="10" t="str">
        <f>IF(G10&lt;&gt;"",W10*128+X10*64+Y10*32+Z10*16+AA10*8+AB10*4+AC10*2+AD10,"")</f>
        <v/>
      </c>
      <c r="AX10" s="10" t="str">
        <f>IF(G10&lt;&gt;"",AE10*128+AF10*64+AG10*32+AH10*16+AI10*8+AJ10*4+AK10*2+AL10,"")</f>
        <v/>
      </c>
      <c r="AY10" s="10" t="str">
        <f>IF(G10&lt;&gt;"",AM10*128+AN10*64+AO10*32+AP10*16+AQ10*8+AR10*4+AS10*2+AT10,"")</f>
        <v/>
      </c>
      <c r="AZ10" t="str">
        <f t="shared" ref="AZ10" si="25">CONCATENATE("/",L10)</f>
        <v>/</v>
      </c>
      <c r="BB10" s="23" t="e">
        <f>IF(BB9-128&gt;=0,BB9-128,BB9)</f>
        <v>#VALUE!</v>
      </c>
      <c r="BC10" s="23" t="e">
        <f>IF(BB10-64&gt;=0,BB10-64,BB10)</f>
        <v>#VALUE!</v>
      </c>
      <c r="BD10" s="23" t="e">
        <f>IF(BC10-32&gt;=0,BC10-32,BC10)</f>
        <v>#VALUE!</v>
      </c>
      <c r="BE10" s="23" t="e">
        <f>IF(BD10-16&gt;=0,BD10-16,BD10)</f>
        <v>#VALUE!</v>
      </c>
      <c r="BF10" s="23" t="e">
        <f>IF(BE10-8&gt;=0,BE10-8,BE10)</f>
        <v>#VALUE!</v>
      </c>
      <c r="BG10" s="23" t="e">
        <f>IF(BF10-4&gt;=0,BF10-4,BF10)</f>
        <v>#VALUE!</v>
      </c>
      <c r="BH10" s="23" t="e">
        <f>IF(BG10-2&gt;=0,BG10-2,BG10)</f>
        <v>#VALUE!</v>
      </c>
      <c r="BI10" s="23" t="e">
        <f>IF(BH10-1&gt;=0,BH10-1,BH10)</f>
        <v>#VALUE!</v>
      </c>
      <c r="BJ10" s="23" t="e">
        <f>IF(BC9-128&gt;=0,BC9-128,BC9)</f>
        <v>#VALUE!</v>
      </c>
      <c r="BK10" s="23" t="e">
        <f>IF(BJ10-64&gt;=0,BJ10-64,BJ10)</f>
        <v>#VALUE!</v>
      </c>
      <c r="BL10" s="23" t="e">
        <f>IF(BK10-32&gt;=0,BK10-32,BK10)</f>
        <v>#VALUE!</v>
      </c>
      <c r="BM10" s="23" t="e">
        <f>IF(BL10-16&gt;=0,BL10-16,BL10)</f>
        <v>#VALUE!</v>
      </c>
      <c r="BN10" s="23" t="e">
        <f>IF(BM10-8&gt;=0,BM10-8,BM10)</f>
        <v>#VALUE!</v>
      </c>
      <c r="BO10" s="23" t="e">
        <f>IF(BN10-4&gt;=0,BN10-4,BN10)</f>
        <v>#VALUE!</v>
      </c>
      <c r="BP10" s="23" t="e">
        <f>IF(BO10-2&gt;=0,BO10-2,BO10)</f>
        <v>#VALUE!</v>
      </c>
      <c r="BQ10" s="23" t="e">
        <f>IF(BP10-1&gt;=0,BP10-1,BP10)</f>
        <v>#VALUE!</v>
      </c>
      <c r="BR10" s="23" t="e">
        <f>IF(BD9-128&gt;=0,BD9-128,BD9)</f>
        <v>#VALUE!</v>
      </c>
      <c r="BS10" s="23" t="e">
        <f>IF(BR10-64&gt;=0,BR10-64,BR10)</f>
        <v>#VALUE!</v>
      </c>
      <c r="BT10" s="23" t="e">
        <f>IF(BS10-32&gt;=0,BS10-32,BS10)</f>
        <v>#VALUE!</v>
      </c>
      <c r="BU10" s="23" t="e">
        <f>IF(BT10-16&gt;=0,BT10-16,BT10)</f>
        <v>#VALUE!</v>
      </c>
      <c r="BV10" s="23" t="e">
        <f>IF(BU10-8&gt;=0,BU10-8,BU10)</f>
        <v>#VALUE!</v>
      </c>
      <c r="BW10" s="23" t="e">
        <f>IF(BV10-4&gt;=0,BV10-4,BV10)</f>
        <v>#VALUE!</v>
      </c>
      <c r="BX10" s="23" t="e">
        <f>IF(BW10-2&gt;=0,BW10-2,BW10)</f>
        <v>#VALUE!</v>
      </c>
      <c r="BY10" s="23" t="e">
        <f>IF(BX10-1&gt;=0,BX10-1,BX10)</f>
        <v>#VALUE!</v>
      </c>
      <c r="BZ10" s="23" t="e">
        <f>IF(BE9-128&gt;=0,BE9-128,BE9)</f>
        <v>#VALUE!</v>
      </c>
      <c r="CA10" s="23" t="e">
        <f>IF(BZ10-64&gt;=0,BZ10-64,BZ10)</f>
        <v>#VALUE!</v>
      </c>
      <c r="CB10" s="23" t="e">
        <f>IF(CA10-32&gt;=0,CA10-32,CA10)</f>
        <v>#VALUE!</v>
      </c>
      <c r="CC10" s="23" t="e">
        <f>IF(CB10-16&gt;=0,CB10-16,CB10)</f>
        <v>#VALUE!</v>
      </c>
      <c r="CD10" s="23" t="e">
        <f>IF(CC10-8&gt;=0,CC10-8,CC10)</f>
        <v>#VALUE!</v>
      </c>
      <c r="CE10" s="23" t="e">
        <f>IF(CD10-4&gt;=0,CD10-4,CD10)</f>
        <v>#VALUE!</v>
      </c>
      <c r="CF10" s="23" t="e">
        <f>IF(CE10-2&gt;=0,CE10-2,CE10)</f>
        <v>#VALUE!</v>
      </c>
      <c r="CG10" s="23" t="e">
        <f>IF(CF10-1&gt;=0,CF10-1,CF10)</f>
        <v>#VALUE!</v>
      </c>
    </row>
    <row r="11" spans="1:85" ht="15.75" thickBot="1" x14ac:dyDescent="0.3">
      <c r="G11" s="74"/>
      <c r="K11" s="76" t="s">
        <v>28</v>
      </c>
      <c r="L11" s="76"/>
      <c r="M11" s="77"/>
      <c r="N11" s="28" t="str">
        <f t="shared" ref="N11" si="26">IF(G10&lt;&gt;"",K10,"")</f>
        <v/>
      </c>
      <c r="O11" s="39" t="str">
        <f>IF(O10&lt;&gt;"",IF($N11&gt;=32,1,O10),"")</f>
        <v/>
      </c>
      <c r="P11" s="40" t="str">
        <f>IF(P10&lt;&gt;"",IF($N11&gt;=31,1,P10),"")</f>
        <v/>
      </c>
      <c r="Q11" s="50" t="str">
        <f>IF(Q10&lt;&gt;"",IF($N11&gt;=30,1,Q10),"")</f>
        <v/>
      </c>
      <c r="R11" s="50" t="str">
        <f>IF(R10&lt;&gt;"",IF($N11&gt;=29,1,R10),"")</f>
        <v/>
      </c>
      <c r="S11" s="50" t="str">
        <f>IF(S10&lt;&gt;"",IF($N11&gt;=28,1,S10),"")</f>
        <v/>
      </c>
      <c r="T11" s="50" t="str">
        <f>IF(T10&lt;&gt;"",IF($N11&gt;=27,1,T10),"")</f>
        <v/>
      </c>
      <c r="U11" s="50" t="str">
        <f>IF(U10&lt;&gt;"",IF($N11&gt;=26,1,U10),"")</f>
        <v/>
      </c>
      <c r="V11" s="50" t="str">
        <f>IF(V10&lt;&gt;"",IF($N11&gt;=25,1,V10),"")</f>
        <v/>
      </c>
      <c r="W11" s="41" t="str">
        <f>IF(W10&lt;&gt;"",IF($N11&gt;=24,1,W10),"")</f>
        <v/>
      </c>
      <c r="X11" s="41" t="str">
        <f>IF(X10&lt;&gt;"",IF($N11&gt;=23,1,X10),"")</f>
        <v/>
      </c>
      <c r="Y11" s="42" t="str">
        <f>IF(Y10&lt;&gt;"",IF($N11&gt;=22,1,Y10),"")</f>
        <v/>
      </c>
      <c r="Z11" s="42" t="str">
        <f>IF(Z10&lt;&gt;"",IF($N11&gt;=21,1,Z10),"")</f>
        <v/>
      </c>
      <c r="AA11" s="42" t="str">
        <f>IF(AA10&lt;&gt;"",IF($N11&gt;=20,1,AA10),"")</f>
        <v/>
      </c>
      <c r="AB11" s="42" t="str">
        <f>IF(AB10&lt;&gt;"",IF($N11&gt;=19,1,AB10),"")</f>
        <v/>
      </c>
      <c r="AC11" s="42" t="str">
        <f>IF(AC10&lt;&gt;"",IF($N11&gt;=18,1,AC10),"")</f>
        <v/>
      </c>
      <c r="AD11" s="42" t="str">
        <f>IF(AD10&lt;&gt;"",IF($N11&gt;=17,1,AD10),"")</f>
        <v/>
      </c>
      <c r="AE11" s="43" t="str">
        <f>IF(AE10&lt;&gt;"",IF($N11&gt;=16,1,AE10),"")</f>
        <v/>
      </c>
      <c r="AF11" s="43" t="str">
        <f>IF(AF10&lt;&gt;"",IF($N11&gt;=15,1,AF10),"")</f>
        <v/>
      </c>
      <c r="AG11" s="44" t="str">
        <f>IF(AG10&lt;&gt;"",IF($N11&gt;=14,1,AG10),"")</f>
        <v/>
      </c>
      <c r="AH11" s="45" t="str">
        <f>IF(AH10&lt;&gt;"",IF($N11&gt;=13,1,AH10),"")</f>
        <v/>
      </c>
      <c r="AI11" s="45" t="str">
        <f>IF(AI10&lt;&gt;"",IF($N11&gt;=12,1,AI10),"")</f>
        <v/>
      </c>
      <c r="AJ11" s="45" t="str">
        <f>IF(AJ10&lt;&gt;"",IF($N11&gt;=11,1,AJ10),"")</f>
        <v/>
      </c>
      <c r="AK11" s="45" t="str">
        <f>IF(AK10&lt;&gt;"",IF($N11&gt;=10,1,AK10),"")</f>
        <v/>
      </c>
      <c r="AL11" s="45" t="str">
        <f>IF(AL10&lt;&gt;"",IF($N11&gt;=9,1,AL10),"")</f>
        <v/>
      </c>
      <c r="AM11" s="46" t="str">
        <f>IF(AM10&lt;&gt;"",IF($N11&gt;=8,1,AM10),"")</f>
        <v/>
      </c>
      <c r="AN11" s="46" t="str">
        <f>IF(AN10&lt;&gt;"",IF($N11&gt;=7,1,AN10),"")</f>
        <v/>
      </c>
      <c r="AO11" s="47" t="str">
        <f>IF(AO10&lt;&gt;"",IF($N11&gt;=6,1,AO10),"")</f>
        <v/>
      </c>
      <c r="AP11" s="47" t="str">
        <f>IF(AP10&lt;&gt;"",IF($N11&gt;=5,1,AP10),"")</f>
        <v/>
      </c>
      <c r="AQ11" s="47" t="str">
        <f>IF(AQ10&lt;&gt;"",IF($N11&gt;=4,1,AQ10),"")</f>
        <v/>
      </c>
      <c r="AR11" s="47" t="str">
        <f>IF(AR10&lt;&gt;"",IF($N11&gt;=3,1,AR10),"")</f>
        <v/>
      </c>
      <c r="AS11" s="47" t="str">
        <f>IF(AS10&lt;&gt;"",IF($N11&gt;=2,1,AS10),"")</f>
        <v/>
      </c>
      <c r="AT11" s="48" t="str">
        <f>IF(AT10&lt;&gt;"",IF($N11&gt;=1,1,AT10),"")</f>
        <v/>
      </c>
      <c r="AV11" s="5" t="str">
        <f>IF(G10&lt;&gt;"",O11*128+P11*64+Q11*32+R11*16+S11*8+T11*4+U11*2+V11*1,"")</f>
        <v/>
      </c>
      <c r="AW11" s="10" t="str">
        <f>IF(G10&lt;&gt;"",W11*128+X11*64+Y11*32+Z11*16+AA11*8+AB11*4+AC11*2+AD11,"")</f>
        <v/>
      </c>
      <c r="AX11" s="10" t="str">
        <f>IF(G10&lt;&gt;"",AE11*128+AF11*64+AG11*32+AH11*16+AI11*8+AJ11*4+AK11*2+AL11,"")</f>
        <v/>
      </c>
      <c r="AY11" s="10" t="str">
        <f>IF(G10&lt;&gt;"",AM11*128+AN11*64+AO11*32+AP11*16+AQ11*8+AR11*4+AS11*2+AT11,"")</f>
        <v/>
      </c>
      <c r="BB11" s="1" t="str">
        <f>AV11</f>
        <v/>
      </c>
      <c r="BC11" s="24" t="str">
        <f>AW11</f>
        <v/>
      </c>
      <c r="BD11" s="24" t="e">
        <f>IF(BE11=0,AX11+1,AX11)</f>
        <v>#VALUE!</v>
      </c>
      <c r="BE11" t="e">
        <f>IF(AY11=255,0,AY11+1)</f>
        <v>#VALUE!</v>
      </c>
    </row>
    <row r="12" spans="1:85" x14ac:dyDescent="0.25">
      <c r="F12" t="s">
        <v>12</v>
      </c>
      <c r="G12" s="74"/>
      <c r="H12" t="str">
        <f t="shared" ref="H12" si="27">IF(G12&lt;&gt;"",G12+2,"")</f>
        <v/>
      </c>
      <c r="I12" s="1" t="s">
        <v>4</v>
      </c>
      <c r="J12" t="str">
        <f t="shared" ref="J12" si="28">IF(G12&lt;&gt;"",POWER(2,ROUNDUP(LOG(H12,2),0)),"")</f>
        <v/>
      </c>
      <c r="K12" s="20" t="str">
        <f t="shared" ref="K12" si="29">IF(G12&lt;&gt;"",LOG(J12,2),"")</f>
        <v/>
      </c>
      <c r="L12" s="20" t="str">
        <f t="shared" ref="L12" si="30">IF(G12&lt;&gt;"",IF(G12&lt;&gt;"",32-K12,""),"")</f>
        <v/>
      </c>
      <c r="M12" s="21"/>
      <c r="N12" s="28" t="str">
        <f t="shared" ref="N12" si="31">IF(G12&lt;&gt;"",K12,"")</f>
        <v/>
      </c>
      <c r="O12" s="51" t="str">
        <f>IF(G12&lt;&gt;"",IF(BB12&lt;BB11,1,0),"")</f>
        <v/>
      </c>
      <c r="P12" s="52" t="str">
        <f>IF(G12&lt;&gt;"",IF(BC12&lt;BB12,1,0),"")</f>
        <v/>
      </c>
      <c r="Q12" s="53" t="str">
        <f>IF(G12&lt;&gt;"",IF(BD12&lt;BC12,1,0),"")</f>
        <v/>
      </c>
      <c r="R12" s="53" t="str">
        <f>IF(G12&lt;&gt;"",IF(BE12&lt;BD12,1,0),"")</f>
        <v/>
      </c>
      <c r="S12" s="53" t="str">
        <f>IF(G12&lt;&gt;"",IF(BF12&lt;BE12,1,0),"")</f>
        <v/>
      </c>
      <c r="T12" s="53" t="str">
        <f>IF(G12&lt;&gt;"",IF(BG12&lt;BF12,1,0),"")</f>
        <v/>
      </c>
      <c r="U12" s="53" t="str">
        <f>IF(G12&lt;&gt;"",IF(BH12&lt;BG12,1,0),"")</f>
        <v/>
      </c>
      <c r="V12" s="53" t="str">
        <f>IF(G12&lt;&gt;"",IF(BI12&lt;BH12,1,0),"")</f>
        <v/>
      </c>
      <c r="W12" s="54" t="str">
        <f>IF(G12&lt;&gt;"",IF(BJ12&lt;BC11,1,0),"")</f>
        <v/>
      </c>
      <c r="X12" s="54" t="str">
        <f>IF(G12&lt;&gt;"",IF(BK12&lt;BJ12,1,0),"")</f>
        <v/>
      </c>
      <c r="Y12" s="55" t="str">
        <f>IF(G12&lt;&gt;"",IF(BL12&lt;BK12,1,0),"")</f>
        <v/>
      </c>
      <c r="Z12" s="55" t="str">
        <f>IF(G12&lt;&gt;"",IF(BM12&lt;BL12,1,0),"")</f>
        <v/>
      </c>
      <c r="AA12" s="55" t="str">
        <f>IF(G12&lt;&gt;"",IF(BN12&lt;BM12,1,0),"")</f>
        <v/>
      </c>
      <c r="AB12" s="55" t="str">
        <f>IF(G12&lt;&gt;"",IF(BO12&lt;BN12,1,0),"")</f>
        <v/>
      </c>
      <c r="AC12" s="55" t="str">
        <f>IF(G12&lt;&gt;"",IF(BP12&lt;BO12,1,0),"")</f>
        <v/>
      </c>
      <c r="AD12" s="55" t="str">
        <f>IF(G12&lt;&gt;"",IF(BQ12&lt;BP12,1,0),"")</f>
        <v/>
      </c>
      <c r="AE12" s="56" t="str">
        <f>IF(G12&lt;&gt;"",IF(BR12&lt;BD11,1,0),"")</f>
        <v/>
      </c>
      <c r="AF12" s="56" t="str">
        <f>IF(G12&lt;&gt;"",IF(BS12&lt;BR12,1,0),"")</f>
        <v/>
      </c>
      <c r="AG12" s="57" t="str">
        <f>IF(G12&lt;&gt;"",IF(BT12&lt;BS12,1,0),"")</f>
        <v/>
      </c>
      <c r="AH12" s="58" t="str">
        <f>IF(G12&lt;&gt;"",IF(BU12&lt;BT12,1,0),"")</f>
        <v/>
      </c>
      <c r="AI12" s="58" t="str">
        <f>IF(G12&lt;&gt;"",IF(BV12&lt;BU12,1,0),"")</f>
        <v/>
      </c>
      <c r="AJ12" s="58" t="str">
        <f>IF(G12&lt;&gt;"",IF(BW12&lt;BV12,1,0),"")</f>
        <v/>
      </c>
      <c r="AK12" s="58" t="str">
        <f>IF(G12&lt;&gt;"",IF(BX12&lt;BW12,1,0),"")</f>
        <v/>
      </c>
      <c r="AL12" s="58" t="str">
        <f>IF(G12&lt;&gt;"",IF(BY12&lt;BX12,1,0),"")</f>
        <v/>
      </c>
      <c r="AM12" s="59" t="str">
        <f>IF(G12&lt;&gt;"",IF(BZ12&lt;BE11,1,0),"")</f>
        <v/>
      </c>
      <c r="AN12" s="59" t="str">
        <f>IF(G12&lt;&gt;"",IF(CA12&lt;BZ12,1,0),"")</f>
        <v/>
      </c>
      <c r="AO12" s="60" t="str">
        <f>IF(G12&lt;&gt;"",IF(CB12&lt;CA12,1,0),"")</f>
        <v/>
      </c>
      <c r="AP12" s="60" t="str">
        <f>IF(G12&lt;&gt;"",IF(CC12&lt;CB12,1,0),"")</f>
        <v/>
      </c>
      <c r="AQ12" s="60" t="str">
        <f>IF(G12&lt;&gt;"",IF(CD12&lt;CC12,1,0),"")</f>
        <v/>
      </c>
      <c r="AR12" s="60" t="str">
        <f>IF(G12&lt;&gt;"",IF(CE12&lt;CD12,1,0),"")</f>
        <v/>
      </c>
      <c r="AS12" s="60" t="str">
        <f>IF(G12&lt;&gt;"",IF(CF12&lt;CE12,1,0),"")</f>
        <v/>
      </c>
      <c r="AT12" s="61" t="str">
        <f>IF(G12&lt;&gt;"",IF(CG12&lt;CF12,1,0),"")</f>
        <v/>
      </c>
      <c r="AV12" s="5" t="str">
        <f>IF(G12&lt;&gt;"",O12*128+P12*64+Q12*32+R12*16+S12*8+T12*4+U12*2+V12*1,"")</f>
        <v/>
      </c>
      <c r="AW12" s="10" t="str">
        <f>IF(G12&lt;&gt;"",W12*128+X12*64+Y12*32+Z12*16+AA12*8+AB12*4+AC12*2+AD12,"")</f>
        <v/>
      </c>
      <c r="AX12" s="10" t="str">
        <f>IF(G12&lt;&gt;"",AE12*128+AF12*64+AG12*32+AH12*16+AI12*8+AJ12*4+AK12*2+AL12,"")</f>
        <v/>
      </c>
      <c r="AY12" s="10" t="str">
        <f>IF(G12&lt;&gt;"",AM12*128+AN12*64+AO12*32+AP12*16+AQ12*8+AR12*4+AS12*2+AT12,"")</f>
        <v/>
      </c>
      <c r="AZ12" t="str">
        <f t="shared" ref="AZ12" si="32">CONCATENATE("/",L12)</f>
        <v>/</v>
      </c>
      <c r="BB12" s="23" t="e">
        <f>IF(BB11-128&gt;=0,BB11-128,BB11)</f>
        <v>#VALUE!</v>
      </c>
      <c r="BC12" s="23" t="e">
        <f>IF(BB12-64&gt;=0,BB12-64,BB12)</f>
        <v>#VALUE!</v>
      </c>
      <c r="BD12" s="23" t="e">
        <f>IF(BC12-32&gt;=0,BC12-32,BC12)</f>
        <v>#VALUE!</v>
      </c>
      <c r="BE12" s="23" t="e">
        <f>IF(BD12-16&gt;=0,BD12-16,BD12)</f>
        <v>#VALUE!</v>
      </c>
      <c r="BF12" s="23" t="e">
        <f>IF(BE12-8&gt;=0,BE12-8,BE12)</f>
        <v>#VALUE!</v>
      </c>
      <c r="BG12" s="23" t="e">
        <f>IF(BF12-4&gt;=0,BF12-4,BF12)</f>
        <v>#VALUE!</v>
      </c>
      <c r="BH12" s="23" t="e">
        <f>IF(BG12-2&gt;=0,BG12-2,BG12)</f>
        <v>#VALUE!</v>
      </c>
      <c r="BI12" s="23" t="e">
        <f>IF(BH12-1&gt;=0,BH12-1,BH12)</f>
        <v>#VALUE!</v>
      </c>
      <c r="BJ12" s="23" t="e">
        <f>IF(BC11-128&gt;=0,BC11-128,BC11)</f>
        <v>#VALUE!</v>
      </c>
      <c r="BK12" s="23" t="e">
        <f>IF(BJ12-64&gt;=0,BJ12-64,BJ12)</f>
        <v>#VALUE!</v>
      </c>
      <c r="BL12" s="23" t="e">
        <f>IF(BK12-32&gt;=0,BK12-32,BK12)</f>
        <v>#VALUE!</v>
      </c>
      <c r="BM12" s="23" t="e">
        <f>IF(BL12-16&gt;=0,BL12-16,BL12)</f>
        <v>#VALUE!</v>
      </c>
      <c r="BN12" s="23" t="e">
        <f>IF(BM12-8&gt;=0,BM12-8,BM12)</f>
        <v>#VALUE!</v>
      </c>
      <c r="BO12" s="23" t="e">
        <f>IF(BN12-4&gt;=0,BN12-4,BN12)</f>
        <v>#VALUE!</v>
      </c>
      <c r="BP12" s="23" t="e">
        <f>IF(BO12-2&gt;=0,BO12-2,BO12)</f>
        <v>#VALUE!</v>
      </c>
      <c r="BQ12" s="23" t="e">
        <f>IF(BP12-1&gt;=0,BP12-1,BP12)</f>
        <v>#VALUE!</v>
      </c>
      <c r="BR12" s="23" t="e">
        <f>IF(BD11-128&gt;=0,BD11-128,BD11)</f>
        <v>#VALUE!</v>
      </c>
      <c r="BS12" s="23" t="e">
        <f>IF(BR12-64&gt;=0,BR12-64,BR12)</f>
        <v>#VALUE!</v>
      </c>
      <c r="BT12" s="23" t="e">
        <f>IF(BS12-32&gt;=0,BS12-32,BS12)</f>
        <v>#VALUE!</v>
      </c>
      <c r="BU12" s="23" t="e">
        <f>IF(BT12-16&gt;=0,BT12-16,BT12)</f>
        <v>#VALUE!</v>
      </c>
      <c r="BV12" s="23" t="e">
        <f>IF(BU12-8&gt;=0,BU12-8,BU12)</f>
        <v>#VALUE!</v>
      </c>
      <c r="BW12" s="23" t="e">
        <f>IF(BV12-4&gt;=0,BV12-4,BV12)</f>
        <v>#VALUE!</v>
      </c>
      <c r="BX12" s="23" t="e">
        <f>IF(BW12-2&gt;=0,BW12-2,BW12)</f>
        <v>#VALUE!</v>
      </c>
      <c r="BY12" s="23" t="e">
        <f>IF(BX12-1&gt;=0,BX12-1,BX12)</f>
        <v>#VALUE!</v>
      </c>
      <c r="BZ12" s="23" t="e">
        <f>IF(BE11-128&gt;=0,BE11-128,BE11)</f>
        <v>#VALUE!</v>
      </c>
      <c r="CA12" s="23" t="e">
        <f>IF(BZ12-64&gt;=0,BZ12-64,BZ12)</f>
        <v>#VALUE!</v>
      </c>
      <c r="CB12" s="23" t="e">
        <f>IF(CA12-32&gt;=0,CA12-32,CA12)</f>
        <v>#VALUE!</v>
      </c>
      <c r="CC12" s="23" t="e">
        <f>IF(CB12-16&gt;=0,CB12-16,CB12)</f>
        <v>#VALUE!</v>
      </c>
      <c r="CD12" s="23" t="e">
        <f>IF(CC12-8&gt;=0,CC12-8,CC12)</f>
        <v>#VALUE!</v>
      </c>
      <c r="CE12" s="23" t="e">
        <f>IF(CD12-4&gt;=0,CD12-4,CD12)</f>
        <v>#VALUE!</v>
      </c>
      <c r="CF12" s="23" t="e">
        <f>IF(CE12-2&gt;=0,CE12-2,CE12)</f>
        <v>#VALUE!</v>
      </c>
      <c r="CG12" s="23" t="e">
        <f>IF(CF12-1&gt;=0,CF12-1,CF12)</f>
        <v>#VALUE!</v>
      </c>
    </row>
    <row r="13" spans="1:85" ht="15.75" thickBot="1" x14ac:dyDescent="0.3">
      <c r="G13" s="74"/>
      <c r="K13" s="76" t="s">
        <v>28</v>
      </c>
      <c r="L13" s="76"/>
      <c r="M13" s="77"/>
      <c r="N13" s="28" t="str">
        <f t="shared" ref="N13" si="33">IF(G12&lt;&gt;"",K12,"")</f>
        <v/>
      </c>
      <c r="O13" s="62" t="str">
        <f>IF(O12&lt;&gt;"",IF($N13&gt;=32,1,O12),"")</f>
        <v/>
      </c>
      <c r="P13" s="63" t="str">
        <f>IF(P12&lt;&gt;"",IF($N13&gt;=31,1,P12),"")</f>
        <v/>
      </c>
      <c r="Q13" s="64" t="str">
        <f>IF(Q12&lt;&gt;"",IF($N13&gt;=30,1,Q12),"")</f>
        <v/>
      </c>
      <c r="R13" s="64" t="str">
        <f>IF(R12&lt;&gt;"",IF($N13&gt;=29,1,R12),"")</f>
        <v/>
      </c>
      <c r="S13" s="64" t="str">
        <f>IF(S12&lt;&gt;"",IF($N13&gt;=28,1,S12),"")</f>
        <v/>
      </c>
      <c r="T13" s="64" t="str">
        <f>IF(T12&lt;&gt;"",IF($N13&gt;=27,1,T12),"")</f>
        <v/>
      </c>
      <c r="U13" s="64" t="str">
        <f>IF(U12&lt;&gt;"",IF($N13&gt;=26,1,U12),"")</f>
        <v/>
      </c>
      <c r="V13" s="64" t="str">
        <f>IF(V12&lt;&gt;"",IF($N13&gt;=25,1,V12),"")</f>
        <v/>
      </c>
      <c r="W13" s="65" t="str">
        <f>IF(W12&lt;&gt;"",IF($N13&gt;=24,1,W12),"")</f>
        <v/>
      </c>
      <c r="X13" s="65" t="str">
        <f>IF(X12&lt;&gt;"",IF($N13&gt;=23,1,X12),"")</f>
        <v/>
      </c>
      <c r="Y13" s="66" t="str">
        <f>IF(Y12&lt;&gt;"",IF($N13&gt;=22,1,Y12),"")</f>
        <v/>
      </c>
      <c r="Z13" s="66" t="str">
        <f>IF(Z12&lt;&gt;"",IF($N13&gt;=21,1,Z12),"")</f>
        <v/>
      </c>
      <c r="AA13" s="66" t="str">
        <f>IF(AA12&lt;&gt;"",IF($N13&gt;=20,1,AA12),"")</f>
        <v/>
      </c>
      <c r="AB13" s="66" t="str">
        <f>IF(AB12&lt;&gt;"",IF($N13&gt;=19,1,AB12),"")</f>
        <v/>
      </c>
      <c r="AC13" s="66" t="str">
        <f>IF(AC12&lt;&gt;"",IF($N13&gt;=18,1,AC12),"")</f>
        <v/>
      </c>
      <c r="AD13" s="66" t="str">
        <f>IF(AD12&lt;&gt;"",IF($N13&gt;=17,1,AD12),"")</f>
        <v/>
      </c>
      <c r="AE13" s="67" t="str">
        <f>IF(AE12&lt;&gt;"",IF($N13&gt;=16,1,AE12),"")</f>
        <v/>
      </c>
      <c r="AF13" s="67" t="str">
        <f>IF(AF12&lt;&gt;"",IF($N13&gt;=15,1,AF12),"")</f>
        <v/>
      </c>
      <c r="AG13" s="68" t="str">
        <f>IF(AG12&lt;&gt;"",IF($N13&gt;=14,1,AG12),"")</f>
        <v/>
      </c>
      <c r="AH13" s="69" t="str">
        <f>IF(AH12&lt;&gt;"",IF($N13&gt;=13,1,AH12),"")</f>
        <v/>
      </c>
      <c r="AI13" s="69" t="str">
        <f>IF(AI12&lt;&gt;"",IF($N13&gt;=12,1,AI12),"")</f>
        <v/>
      </c>
      <c r="AJ13" s="69" t="str">
        <f>IF(AJ12&lt;&gt;"",IF($N13&gt;=11,1,AJ12),"")</f>
        <v/>
      </c>
      <c r="AK13" s="69" t="str">
        <f>IF(AK12&lt;&gt;"",IF($N13&gt;=10,1,AK12),"")</f>
        <v/>
      </c>
      <c r="AL13" s="69" t="str">
        <f>IF(AL12&lt;&gt;"",IF($N13&gt;=9,1,AL12),"")</f>
        <v/>
      </c>
      <c r="AM13" s="70" t="str">
        <f>IF(AM12&lt;&gt;"",IF($N13&gt;=8,1,AM12),"")</f>
        <v/>
      </c>
      <c r="AN13" s="70" t="str">
        <f>IF(AN12&lt;&gt;"",IF($N13&gt;=7,1,AN12),"")</f>
        <v/>
      </c>
      <c r="AO13" s="71" t="str">
        <f>IF(AO12&lt;&gt;"",IF($N13&gt;=6,1,AO12),"")</f>
        <v/>
      </c>
      <c r="AP13" s="71" t="str">
        <f>IF(AP12&lt;&gt;"",IF($N13&gt;=5,1,AP12),"")</f>
        <v/>
      </c>
      <c r="AQ13" s="71" t="str">
        <f>IF(AQ12&lt;&gt;"",IF($N13&gt;=4,1,AQ12),"")</f>
        <v/>
      </c>
      <c r="AR13" s="71" t="str">
        <f>IF(AR12&lt;&gt;"",IF($N13&gt;=3,1,AR12),"")</f>
        <v/>
      </c>
      <c r="AS13" s="71" t="str">
        <f>IF(AS12&lt;&gt;"",IF($N13&gt;=2,1,AS12),"")</f>
        <v/>
      </c>
      <c r="AT13" s="72" t="str">
        <f>IF(AT12&lt;&gt;"",IF($N13&gt;=1,1,AT12),"")</f>
        <v/>
      </c>
      <c r="AV13" s="5" t="str">
        <f>IF(G12&lt;&gt;"",O13*128+P13*64+Q13*32+R13*16+S13*8+T13*4+U13*2+V13*1,"")</f>
        <v/>
      </c>
      <c r="AW13" s="10" t="str">
        <f>IF(G12&lt;&gt;"",W13*128+X13*64+Y13*32+Z13*16+AA13*8+AB13*4+AC13*2+AD13,"")</f>
        <v/>
      </c>
      <c r="AX13" s="10" t="str">
        <f>IF(G12&lt;&gt;"",AE13*128+AF13*64+AG13*32+AH13*16+AI13*8+AJ13*4+AK13*2+AL13,"")</f>
        <v/>
      </c>
      <c r="AY13" s="10" t="str">
        <f>IF(G12&lt;&gt;"",AM13*128+AN13*64+AO13*32+AP13*16+AQ13*8+AR13*4+AS13*2+AT13,"")</f>
        <v/>
      </c>
      <c r="BB13" s="1" t="str">
        <f>AV13</f>
        <v/>
      </c>
      <c r="BC13" s="24" t="str">
        <f>AW13</f>
        <v/>
      </c>
      <c r="BD13" s="24" t="e">
        <f>IF(BE13=0,AX13+1,AX13)</f>
        <v>#VALUE!</v>
      </c>
      <c r="BE13" t="e">
        <f>IF(AY13=255,0,AY13+1)</f>
        <v>#VALUE!</v>
      </c>
    </row>
    <row r="14" spans="1:85" x14ac:dyDescent="0.25">
      <c r="F14" t="s">
        <v>7</v>
      </c>
      <c r="G14" s="74"/>
      <c r="H14" t="str">
        <f t="shared" ref="H14" si="34">IF(G14&lt;&gt;"",G14+2,"")</f>
        <v/>
      </c>
      <c r="I14" s="1" t="s">
        <v>4</v>
      </c>
      <c r="J14" t="str">
        <f t="shared" ref="J14" si="35">IF(G14&lt;&gt;"",POWER(2,ROUNDUP(LOG(H14,2),0)),"")</f>
        <v/>
      </c>
      <c r="K14" s="20" t="str">
        <f t="shared" ref="K14" si="36">IF(G14&lt;&gt;"",LOG(J14,2),"")</f>
        <v/>
      </c>
      <c r="L14" s="20" t="str">
        <f t="shared" ref="L14" si="37">IF(G14&lt;&gt;"",IF(G14&lt;&gt;"",32-K14,""),"")</f>
        <v/>
      </c>
      <c r="M14" s="21"/>
      <c r="N14" s="28" t="str">
        <f t="shared" ref="N14" si="38">IF(G14&lt;&gt;"",K14,"")</f>
        <v/>
      </c>
      <c r="O14" s="51" t="str">
        <f>IF(G14&lt;&gt;"",IF(BB14&lt;BB13,1,0),"")</f>
        <v/>
      </c>
      <c r="P14" s="52" t="str">
        <f>IF(G14&lt;&gt;"",IF(BC14&lt;BB14,1,0),"")</f>
        <v/>
      </c>
      <c r="Q14" s="53" t="str">
        <f>IF(G14&lt;&gt;"",IF(BD14&lt;BC14,1,0),"")</f>
        <v/>
      </c>
      <c r="R14" s="53" t="str">
        <f>IF(G14&lt;&gt;"",IF(BE14&lt;BD14,1,0),"")</f>
        <v/>
      </c>
      <c r="S14" s="53" t="str">
        <f>IF(G14&lt;&gt;"",IF(BF14&lt;BE14,1,0),"")</f>
        <v/>
      </c>
      <c r="T14" s="53" t="str">
        <f>IF(G14&lt;&gt;"",IF(BG14&lt;BF14,1,0),"")</f>
        <v/>
      </c>
      <c r="U14" s="53" t="str">
        <f>IF(G14&lt;&gt;"",IF(BH14&lt;BG14,1,0),"")</f>
        <v/>
      </c>
      <c r="V14" s="53" t="str">
        <f>IF(G14&lt;&gt;"",IF(BI14&lt;BH14,1,0),"")</f>
        <v/>
      </c>
      <c r="W14" s="54" t="str">
        <f>IF(G14&lt;&gt;"",IF(BJ14&lt;BC13,1,0),"")</f>
        <v/>
      </c>
      <c r="X14" s="54" t="str">
        <f>IF(G14&lt;&gt;"",IF(BK14&lt;BJ14,1,0),"")</f>
        <v/>
      </c>
      <c r="Y14" s="55" t="str">
        <f>IF(G14&lt;&gt;"",IF(BL14&lt;BK14,1,0),"")</f>
        <v/>
      </c>
      <c r="Z14" s="55" t="str">
        <f>IF(G14&lt;&gt;"",IF(BM14&lt;BL14,1,0),"")</f>
        <v/>
      </c>
      <c r="AA14" s="55" t="str">
        <f>IF(G14&lt;&gt;"",IF(BN14&lt;BM14,1,0),"")</f>
        <v/>
      </c>
      <c r="AB14" s="55" t="str">
        <f>IF(G14&lt;&gt;"",IF(BO14&lt;BN14,1,0),"")</f>
        <v/>
      </c>
      <c r="AC14" s="55" t="str">
        <f>IF(G14&lt;&gt;"",IF(BP14&lt;BO14,1,0),"")</f>
        <v/>
      </c>
      <c r="AD14" s="55" t="str">
        <f>IF(G14&lt;&gt;"",IF(BQ14&lt;BP14,1,0),"")</f>
        <v/>
      </c>
      <c r="AE14" s="56" t="str">
        <f>IF(G14&lt;&gt;"",IF(BR14&lt;BD13,1,0),"")</f>
        <v/>
      </c>
      <c r="AF14" s="56" t="str">
        <f>IF(G14&lt;&gt;"",IF(BS14&lt;BR14,1,0),"")</f>
        <v/>
      </c>
      <c r="AG14" s="57" t="str">
        <f>IF(G14&lt;&gt;"",IF(BT14&lt;BS14,1,0),"")</f>
        <v/>
      </c>
      <c r="AH14" s="58" t="str">
        <f>IF(G14&lt;&gt;"",IF(BU14&lt;BT14,1,0),"")</f>
        <v/>
      </c>
      <c r="AI14" s="58" t="str">
        <f>IF(G14&lt;&gt;"",IF(BV14&lt;BU14,1,0),"")</f>
        <v/>
      </c>
      <c r="AJ14" s="58" t="str">
        <f>IF(G14&lt;&gt;"",IF(BW14&lt;BV14,1,0),"")</f>
        <v/>
      </c>
      <c r="AK14" s="58" t="str">
        <f>IF(G14&lt;&gt;"",IF(BX14&lt;BW14,1,0),"")</f>
        <v/>
      </c>
      <c r="AL14" s="58" t="str">
        <f>IF(G14&lt;&gt;"",IF(BY14&lt;BX14,1,0),"")</f>
        <v/>
      </c>
      <c r="AM14" s="59" t="str">
        <f>IF(G14&lt;&gt;"",IF(BZ14&lt;BE13,1,0),"")</f>
        <v/>
      </c>
      <c r="AN14" s="59" t="str">
        <f>IF(G14&lt;&gt;"",IF(CA14&lt;BZ14,1,0),"")</f>
        <v/>
      </c>
      <c r="AO14" s="60" t="str">
        <f>IF(G14&lt;&gt;"",IF(CB14&lt;CA14,1,0),"")</f>
        <v/>
      </c>
      <c r="AP14" s="60" t="str">
        <f>IF(G14&lt;&gt;"",IF(CC14&lt;CB14,1,0),"")</f>
        <v/>
      </c>
      <c r="AQ14" s="60" t="str">
        <f>IF(G14&lt;&gt;"",IF(CD14&lt;CC14,1,0),"")</f>
        <v/>
      </c>
      <c r="AR14" s="60" t="str">
        <f>IF(G14&lt;&gt;"",IF(CE14&lt;CD14,1,0),"")</f>
        <v/>
      </c>
      <c r="AS14" s="60" t="str">
        <f>IF(G14&lt;&gt;"",IF(CF14&lt;CE14,1,0),"")</f>
        <v/>
      </c>
      <c r="AT14" s="61" t="str">
        <f>IF(G14&lt;&gt;"",IF(CG14&lt;CF14,1,0),"")</f>
        <v/>
      </c>
      <c r="AV14" s="5" t="str">
        <f>IF(G14&lt;&gt;"",O14*128+P14*64+Q14*32+R14*16+S14*8+T14*4+U14*2+V14*1,"")</f>
        <v/>
      </c>
      <c r="AW14" s="10" t="str">
        <f>IF(G14&lt;&gt;"",W14*128+X14*64+Y14*32+Z14*16+AA14*8+AB14*4+AC14*2+AD14,"")</f>
        <v/>
      </c>
      <c r="AX14" s="10" t="str">
        <f>IF(G14&lt;&gt;"",AE14*128+AF14*64+AG14*32+AH14*16+AI14*8+AJ14*4+AK14*2+AL14,"")</f>
        <v/>
      </c>
      <c r="AY14" s="10" t="str">
        <f>IF(G14&lt;&gt;"",AM14*128+AN14*64+AO14*32+AP14*16+AQ14*8+AR14*4+AS14*2+AT14,"")</f>
        <v/>
      </c>
      <c r="AZ14" t="str">
        <f t="shared" ref="AZ14" si="39">CONCATENATE("/",L14)</f>
        <v>/</v>
      </c>
      <c r="BB14" s="23" t="e">
        <f>IF(BB13-128&gt;=0,BB13-128,BB13)</f>
        <v>#VALUE!</v>
      </c>
      <c r="BC14" s="23" t="e">
        <f>IF(BB14-64&gt;=0,BB14-64,BB14)</f>
        <v>#VALUE!</v>
      </c>
      <c r="BD14" s="23" t="e">
        <f>IF(BC14-32&gt;=0,BC14-32,BC14)</f>
        <v>#VALUE!</v>
      </c>
      <c r="BE14" s="23" t="e">
        <f>IF(BD14-16&gt;=0,BD14-16,BD14)</f>
        <v>#VALUE!</v>
      </c>
      <c r="BF14" s="23" t="e">
        <f>IF(BE14-8&gt;=0,BE14-8,BE14)</f>
        <v>#VALUE!</v>
      </c>
      <c r="BG14" s="23" t="e">
        <f>IF(BF14-4&gt;=0,BF14-4,BF14)</f>
        <v>#VALUE!</v>
      </c>
      <c r="BH14" s="23" t="e">
        <f>IF(BG14-2&gt;=0,BG14-2,BG14)</f>
        <v>#VALUE!</v>
      </c>
      <c r="BI14" s="23" t="e">
        <f>IF(BH14-1&gt;=0,BH14-1,BH14)</f>
        <v>#VALUE!</v>
      </c>
      <c r="BJ14" s="23" t="e">
        <f>IF(BC13-128&gt;=0,BC13-128,BC13)</f>
        <v>#VALUE!</v>
      </c>
      <c r="BK14" s="23" t="e">
        <f>IF(BJ14-64&gt;=0,BJ14-64,BJ14)</f>
        <v>#VALUE!</v>
      </c>
      <c r="BL14" s="23" t="e">
        <f>IF(BK14-32&gt;=0,BK14-32,BK14)</f>
        <v>#VALUE!</v>
      </c>
      <c r="BM14" s="23" t="e">
        <f>IF(BL14-16&gt;=0,BL14-16,BL14)</f>
        <v>#VALUE!</v>
      </c>
      <c r="BN14" s="23" t="e">
        <f>IF(BM14-8&gt;=0,BM14-8,BM14)</f>
        <v>#VALUE!</v>
      </c>
      <c r="BO14" s="23" t="e">
        <f>IF(BN14-4&gt;=0,BN14-4,BN14)</f>
        <v>#VALUE!</v>
      </c>
      <c r="BP14" s="23" t="e">
        <f>IF(BO14-2&gt;=0,BO14-2,BO14)</f>
        <v>#VALUE!</v>
      </c>
      <c r="BQ14" s="23" t="e">
        <f>IF(BP14-1&gt;=0,BP14-1,BP14)</f>
        <v>#VALUE!</v>
      </c>
      <c r="BR14" s="23" t="e">
        <f>IF(BD13-128&gt;=0,BD13-128,BD13)</f>
        <v>#VALUE!</v>
      </c>
      <c r="BS14" s="23" t="e">
        <f>IF(BR14-64&gt;=0,BR14-64,BR14)</f>
        <v>#VALUE!</v>
      </c>
      <c r="BT14" s="23" t="e">
        <f>IF(BS14-32&gt;=0,BS14-32,BS14)</f>
        <v>#VALUE!</v>
      </c>
      <c r="BU14" s="23" t="e">
        <f>IF(BT14-16&gt;=0,BT14-16,BT14)</f>
        <v>#VALUE!</v>
      </c>
      <c r="BV14" s="23" t="e">
        <f>IF(BU14-8&gt;=0,BU14-8,BU14)</f>
        <v>#VALUE!</v>
      </c>
      <c r="BW14" s="23" t="e">
        <f>IF(BV14-4&gt;=0,BV14-4,BV14)</f>
        <v>#VALUE!</v>
      </c>
      <c r="BX14" s="23" t="e">
        <f>IF(BW14-2&gt;=0,BW14-2,BW14)</f>
        <v>#VALUE!</v>
      </c>
      <c r="BY14" s="23" t="e">
        <f>IF(BX14-1&gt;=0,BX14-1,BX14)</f>
        <v>#VALUE!</v>
      </c>
      <c r="BZ14" s="23" t="e">
        <f>IF(BE13-128&gt;=0,BE13-128,BE13)</f>
        <v>#VALUE!</v>
      </c>
      <c r="CA14" s="23" t="e">
        <f>IF(BZ14-64&gt;=0,BZ14-64,BZ14)</f>
        <v>#VALUE!</v>
      </c>
      <c r="CB14" s="23" t="e">
        <f>IF(CA14-32&gt;=0,CA14-32,CA14)</f>
        <v>#VALUE!</v>
      </c>
      <c r="CC14" s="23" t="e">
        <f>IF(CB14-16&gt;=0,CB14-16,CB14)</f>
        <v>#VALUE!</v>
      </c>
      <c r="CD14" s="23" t="e">
        <f>IF(CC14-8&gt;=0,CC14-8,CC14)</f>
        <v>#VALUE!</v>
      </c>
      <c r="CE14" s="23" t="e">
        <f>IF(CD14-4&gt;=0,CD14-4,CD14)</f>
        <v>#VALUE!</v>
      </c>
      <c r="CF14" s="23" t="e">
        <f>IF(CE14-2&gt;=0,CE14-2,CE14)</f>
        <v>#VALUE!</v>
      </c>
      <c r="CG14" s="23" t="e">
        <f>IF(CF14-1&gt;=0,CF14-1,CF14)</f>
        <v>#VALUE!</v>
      </c>
    </row>
    <row r="15" spans="1:85" ht="15.75" thickBot="1" x14ac:dyDescent="0.3">
      <c r="G15" s="74"/>
      <c r="K15" s="76" t="s">
        <v>28</v>
      </c>
      <c r="L15" s="76"/>
      <c r="M15" s="77"/>
      <c r="N15" s="28" t="str">
        <f t="shared" ref="N15" si="40">IF(G14&lt;&gt;"",K14,"")</f>
        <v/>
      </c>
      <c r="O15" s="62" t="str">
        <f>IF(O14&lt;&gt;"",IF($N15&gt;=32,1,O14),"")</f>
        <v/>
      </c>
      <c r="P15" s="63" t="str">
        <f>IF(P14&lt;&gt;"",IF($N15&gt;=31,1,P14),"")</f>
        <v/>
      </c>
      <c r="Q15" s="64" t="str">
        <f>IF(Q14&lt;&gt;"",IF($N15&gt;=30,1,Q14),"")</f>
        <v/>
      </c>
      <c r="R15" s="64" t="str">
        <f>IF(R14&lt;&gt;"",IF($N15&gt;=29,1,R14),"")</f>
        <v/>
      </c>
      <c r="S15" s="64" t="str">
        <f>IF(S14&lt;&gt;"",IF($N15&gt;=28,1,S14),"")</f>
        <v/>
      </c>
      <c r="T15" s="64" t="str">
        <f>IF(T14&lt;&gt;"",IF($N15&gt;=27,1,T14),"")</f>
        <v/>
      </c>
      <c r="U15" s="64" t="str">
        <f>IF(U14&lt;&gt;"",IF($N15&gt;=26,1,U14),"")</f>
        <v/>
      </c>
      <c r="V15" s="64" t="str">
        <f>IF(V14&lt;&gt;"",IF($N15&gt;=25,1,V14),"")</f>
        <v/>
      </c>
      <c r="W15" s="65" t="str">
        <f>IF(W14&lt;&gt;"",IF($N15&gt;=24,1,W14),"")</f>
        <v/>
      </c>
      <c r="X15" s="65" t="str">
        <f>IF(X14&lt;&gt;"",IF($N15&gt;=23,1,X14),"")</f>
        <v/>
      </c>
      <c r="Y15" s="66" t="str">
        <f>IF(Y14&lt;&gt;"",IF($N15&gt;=22,1,Y14),"")</f>
        <v/>
      </c>
      <c r="Z15" s="66" t="str">
        <f>IF(Z14&lt;&gt;"",IF($N15&gt;=21,1,Z14),"")</f>
        <v/>
      </c>
      <c r="AA15" s="66" t="str">
        <f>IF(AA14&lt;&gt;"",IF($N15&gt;=20,1,AA14),"")</f>
        <v/>
      </c>
      <c r="AB15" s="66" t="str">
        <f>IF(AB14&lt;&gt;"",IF($N15&gt;=19,1,AB14),"")</f>
        <v/>
      </c>
      <c r="AC15" s="66" t="str">
        <f>IF(AC14&lt;&gt;"",IF($N15&gt;=18,1,AC14),"")</f>
        <v/>
      </c>
      <c r="AD15" s="66" t="str">
        <f>IF(AD14&lt;&gt;"",IF($N15&gt;=17,1,AD14),"")</f>
        <v/>
      </c>
      <c r="AE15" s="67" t="str">
        <f>IF(AE14&lt;&gt;"",IF($N15&gt;=16,1,AE14),"")</f>
        <v/>
      </c>
      <c r="AF15" s="67" t="str">
        <f>IF(AF14&lt;&gt;"",IF($N15&gt;=15,1,AF14),"")</f>
        <v/>
      </c>
      <c r="AG15" s="68" t="str">
        <f>IF(AG14&lt;&gt;"",IF($N15&gt;=14,1,AG14),"")</f>
        <v/>
      </c>
      <c r="AH15" s="69" t="str">
        <f>IF(AH14&lt;&gt;"",IF($N15&gt;=13,1,AH14),"")</f>
        <v/>
      </c>
      <c r="AI15" s="69" t="str">
        <f>IF(AI14&lt;&gt;"",IF($N15&gt;=12,1,AI14),"")</f>
        <v/>
      </c>
      <c r="AJ15" s="69" t="str">
        <f>IF(AJ14&lt;&gt;"",IF($N15&gt;=11,1,AJ14),"")</f>
        <v/>
      </c>
      <c r="AK15" s="69" t="str">
        <f>IF(AK14&lt;&gt;"",IF($N15&gt;=10,1,AK14),"")</f>
        <v/>
      </c>
      <c r="AL15" s="69" t="str">
        <f>IF(AL14&lt;&gt;"",IF($N15&gt;=9,1,AL14),"")</f>
        <v/>
      </c>
      <c r="AM15" s="70" t="str">
        <f>IF(AM14&lt;&gt;"",IF($N15&gt;=8,1,AM14),"")</f>
        <v/>
      </c>
      <c r="AN15" s="70" t="str">
        <f>IF(AN14&lt;&gt;"",IF($N15&gt;=7,1,AN14),"")</f>
        <v/>
      </c>
      <c r="AO15" s="71" t="str">
        <f>IF(AO14&lt;&gt;"",IF($N15&gt;=6,1,AO14),"")</f>
        <v/>
      </c>
      <c r="AP15" s="71" t="str">
        <f>IF(AP14&lt;&gt;"",IF($N15&gt;=5,1,AP14),"")</f>
        <v/>
      </c>
      <c r="AQ15" s="71" t="str">
        <f>IF(AQ14&lt;&gt;"",IF($N15&gt;=4,1,AQ14),"")</f>
        <v/>
      </c>
      <c r="AR15" s="71" t="str">
        <f>IF(AR14&lt;&gt;"",IF($N15&gt;=3,1,AR14),"")</f>
        <v/>
      </c>
      <c r="AS15" s="71" t="str">
        <f>IF(AS14&lt;&gt;"",IF($N15&gt;=2,1,AS14),"")</f>
        <v/>
      </c>
      <c r="AT15" s="72" t="str">
        <f>IF(AT14&lt;&gt;"",IF($N15&gt;=1,1,AT14),"")</f>
        <v/>
      </c>
      <c r="AV15" s="5" t="str">
        <f>IF(G14&lt;&gt;"",O15*128+P15*64+Q15*32+R15*16+S15*8+T15*4+U15*2+V15*1,"")</f>
        <v/>
      </c>
      <c r="AW15" s="10" t="str">
        <f>IF(G14&lt;&gt;"",W15*128+X15*64+Y15*32+Z15*16+AA15*8+AB15*4+AC15*2+AD15,"")</f>
        <v/>
      </c>
      <c r="AX15" s="10" t="str">
        <f>IF(G14&lt;&gt;"",AE15*128+AF15*64+AG15*32+AH15*16+AI15*8+AJ15*4+AK15*2+AL15,"")</f>
        <v/>
      </c>
      <c r="AY15" s="10" t="str">
        <f>IF(G14&lt;&gt;"",AM15*128+AN15*64+AO15*32+AP15*16+AQ15*8+AR15*4+AS15*2+AT15,"")</f>
        <v/>
      </c>
      <c r="BB15" s="1" t="str">
        <f>AV15</f>
        <v/>
      </c>
      <c r="BC15" s="24" t="str">
        <f>AW15</f>
        <v/>
      </c>
      <c r="BD15" s="24" t="e">
        <f>IF(BE15=0,AX15+1,AX15)</f>
        <v>#VALUE!</v>
      </c>
      <c r="BE15" t="e">
        <f>IF(AY15=255,0,AY15+1)</f>
        <v>#VALUE!</v>
      </c>
    </row>
    <row r="16" spans="1:85" x14ac:dyDescent="0.25">
      <c r="F16" t="s">
        <v>13</v>
      </c>
      <c r="G16" s="74"/>
      <c r="H16" t="str">
        <f t="shared" ref="H16" si="41">IF(G16&lt;&gt;"",G16+2,"")</f>
        <v/>
      </c>
      <c r="I16" s="1" t="s">
        <v>4</v>
      </c>
      <c r="J16" t="str">
        <f t="shared" ref="J16" si="42">IF(G16&lt;&gt;"",POWER(2,ROUNDUP(LOG(H16,2),0)),"")</f>
        <v/>
      </c>
      <c r="K16" s="20" t="str">
        <f t="shared" ref="K16" si="43">IF(G16&lt;&gt;"",LOG(J16,2),"")</f>
        <v/>
      </c>
      <c r="L16" s="20" t="str">
        <f t="shared" ref="L16" si="44">IF(G16&lt;&gt;"",IF(G16&lt;&gt;"",32-K16,""),"")</f>
        <v/>
      </c>
      <c r="M16" s="21"/>
      <c r="N16" s="28" t="str">
        <f t="shared" ref="N16" si="45">IF(G16&lt;&gt;"",K16,"")</f>
        <v/>
      </c>
      <c r="O16" s="51" t="str">
        <f>IF(G16&lt;&gt;"",IF(BB16&lt;BB15,1,0),"")</f>
        <v/>
      </c>
      <c r="P16" s="52" t="str">
        <f>IF(G16&lt;&gt;"",IF(BC16&lt;BB16,1,0),"")</f>
        <v/>
      </c>
      <c r="Q16" s="53" t="str">
        <f>IF(G16&lt;&gt;"",IF(BD16&lt;BC16,1,0),"")</f>
        <v/>
      </c>
      <c r="R16" s="53" t="str">
        <f>IF(G16&lt;&gt;"",IF(BE16&lt;BD16,1,0),"")</f>
        <v/>
      </c>
      <c r="S16" s="53" t="str">
        <f>IF(G16&lt;&gt;"",IF(BF16&lt;BE16,1,0),"")</f>
        <v/>
      </c>
      <c r="T16" s="53" t="str">
        <f>IF(G16&lt;&gt;"",IF(BG16&lt;BF16,1,0),"")</f>
        <v/>
      </c>
      <c r="U16" s="53" t="str">
        <f>IF(G16&lt;&gt;"",IF(BH16&lt;BG16,1,0),"")</f>
        <v/>
      </c>
      <c r="V16" s="53" t="str">
        <f>IF(G16&lt;&gt;"",IF(BI16&lt;BH16,1,0),"")</f>
        <v/>
      </c>
      <c r="W16" s="54" t="str">
        <f>IF(G16&lt;&gt;"",IF(BJ16&lt;BC15,1,0),"")</f>
        <v/>
      </c>
      <c r="X16" s="54" t="str">
        <f>IF(G16&lt;&gt;"",IF(BK16&lt;BJ16,1,0),"")</f>
        <v/>
      </c>
      <c r="Y16" s="55" t="str">
        <f>IF(G16&lt;&gt;"",IF(BL16&lt;BK16,1,0),"")</f>
        <v/>
      </c>
      <c r="Z16" s="55" t="str">
        <f>IF(G16&lt;&gt;"",IF(BM16&lt;BL16,1,0),"")</f>
        <v/>
      </c>
      <c r="AA16" s="55" t="str">
        <f>IF(G16&lt;&gt;"",IF(BN16&lt;BM16,1,0),"")</f>
        <v/>
      </c>
      <c r="AB16" s="55" t="str">
        <f>IF(G16&lt;&gt;"",IF(BO16&lt;BN16,1,0),"")</f>
        <v/>
      </c>
      <c r="AC16" s="55" t="str">
        <f>IF(G16&lt;&gt;"",IF(BP16&lt;BO16,1,0),"")</f>
        <v/>
      </c>
      <c r="AD16" s="55" t="str">
        <f>IF(G16&lt;&gt;"",IF(BQ16&lt;BP16,1,0),"")</f>
        <v/>
      </c>
      <c r="AE16" s="56" t="str">
        <f>IF(G16&lt;&gt;"",IF(BR16&lt;BD15,1,0),"")</f>
        <v/>
      </c>
      <c r="AF16" s="56" t="str">
        <f>IF(G16&lt;&gt;"",IF(BS16&lt;BR16,1,0),"")</f>
        <v/>
      </c>
      <c r="AG16" s="57" t="str">
        <f>IF(G16&lt;&gt;"",IF(BT16&lt;BS16,1,0),"")</f>
        <v/>
      </c>
      <c r="AH16" s="58" t="str">
        <f>IF(G16&lt;&gt;"",IF(BU16&lt;BT16,1,0),"")</f>
        <v/>
      </c>
      <c r="AI16" s="58" t="str">
        <f>IF(G16&lt;&gt;"",IF(BV16&lt;BU16,1,0),"")</f>
        <v/>
      </c>
      <c r="AJ16" s="58" t="str">
        <f>IF(G16&lt;&gt;"",IF(BW16&lt;BV16,1,0),"")</f>
        <v/>
      </c>
      <c r="AK16" s="58" t="str">
        <f>IF(G16&lt;&gt;"",IF(BX16&lt;BW16,1,0),"")</f>
        <v/>
      </c>
      <c r="AL16" s="58" t="str">
        <f>IF(G16&lt;&gt;"",IF(BY16&lt;BX16,1,0),"")</f>
        <v/>
      </c>
      <c r="AM16" s="59" t="str">
        <f>IF(G16&lt;&gt;"",IF(BZ16&lt;BE15,1,0),"")</f>
        <v/>
      </c>
      <c r="AN16" s="59" t="str">
        <f>IF(G16&lt;&gt;"",IF(CA16&lt;BZ16,1,0),"")</f>
        <v/>
      </c>
      <c r="AO16" s="60" t="str">
        <f>IF(G16&lt;&gt;"",IF(CB16&lt;CA16,1,0),"")</f>
        <v/>
      </c>
      <c r="AP16" s="60" t="str">
        <f>IF(G16&lt;&gt;"",IF(CC16&lt;CB16,1,0),"")</f>
        <v/>
      </c>
      <c r="AQ16" s="60" t="str">
        <f>IF(G16&lt;&gt;"",IF(CD16&lt;CC16,1,0),"")</f>
        <v/>
      </c>
      <c r="AR16" s="60" t="str">
        <f>IF(G16&lt;&gt;"",IF(CE16&lt;CD16,1,0),"")</f>
        <v/>
      </c>
      <c r="AS16" s="60" t="str">
        <f>IF(G16&lt;&gt;"",IF(CF16&lt;CE16,1,0),"")</f>
        <v/>
      </c>
      <c r="AT16" s="61" t="str">
        <f>IF(G16&lt;&gt;"",IF(CG16&lt;CF16,1,0),"")</f>
        <v/>
      </c>
      <c r="AV16" s="5" t="str">
        <f>IF(G16&lt;&gt;"",O16*128+P16*64+Q16*32+R16*16+S16*8+T16*4+U16*2+V16*1,"")</f>
        <v/>
      </c>
      <c r="AW16" s="10" t="str">
        <f>IF(G16&lt;&gt;"",W16*128+X16*64+Y16*32+Z16*16+AA16*8+AB16*4+AC16*2+AD16,"")</f>
        <v/>
      </c>
      <c r="AX16" s="10" t="str">
        <f>IF(G16&lt;&gt;"",AE16*128+AF16*64+AG16*32+AH16*16+AI16*8+AJ16*4+AK16*2+AL16,"")</f>
        <v/>
      </c>
      <c r="AY16" s="10" t="str">
        <f>IF(G16&lt;&gt;"",AM16*128+AN16*64+AO16*32+AP16*16+AQ16*8+AR16*4+AS16*2+AT16,"")</f>
        <v/>
      </c>
      <c r="AZ16" t="str">
        <f t="shared" ref="AZ16" si="46">CONCATENATE("/",L16)</f>
        <v>/</v>
      </c>
      <c r="BB16" s="23" t="e">
        <f>IF(BB15-128&gt;=0,BB15-128,BB15)</f>
        <v>#VALUE!</v>
      </c>
      <c r="BC16" s="23" t="e">
        <f>IF(BB16-64&gt;=0,BB16-64,BB16)</f>
        <v>#VALUE!</v>
      </c>
      <c r="BD16" s="23" t="e">
        <f>IF(BC16-32&gt;=0,BC16-32,BC16)</f>
        <v>#VALUE!</v>
      </c>
      <c r="BE16" s="23" t="e">
        <f>IF(BD16-16&gt;=0,BD16-16,BD16)</f>
        <v>#VALUE!</v>
      </c>
      <c r="BF16" s="23" t="e">
        <f>IF(BE16-8&gt;=0,BE16-8,BE16)</f>
        <v>#VALUE!</v>
      </c>
      <c r="BG16" s="23" t="e">
        <f>IF(BF16-4&gt;=0,BF16-4,BF16)</f>
        <v>#VALUE!</v>
      </c>
      <c r="BH16" s="23" t="e">
        <f>IF(BG16-2&gt;=0,BG16-2,BG16)</f>
        <v>#VALUE!</v>
      </c>
      <c r="BI16" s="23" t="e">
        <f>IF(BH16-1&gt;=0,BH16-1,BH16)</f>
        <v>#VALUE!</v>
      </c>
      <c r="BJ16" s="23" t="e">
        <f>IF(BC15-128&gt;=0,BC15-128,BC15)</f>
        <v>#VALUE!</v>
      </c>
      <c r="BK16" s="23" t="e">
        <f>IF(BJ16-64&gt;=0,BJ16-64,BJ16)</f>
        <v>#VALUE!</v>
      </c>
      <c r="BL16" s="23" t="e">
        <f>IF(BK16-32&gt;=0,BK16-32,BK16)</f>
        <v>#VALUE!</v>
      </c>
      <c r="BM16" s="23" t="e">
        <f>IF(BL16-16&gt;=0,BL16-16,BL16)</f>
        <v>#VALUE!</v>
      </c>
      <c r="BN16" s="23" t="e">
        <f>IF(BM16-8&gt;=0,BM16-8,BM16)</f>
        <v>#VALUE!</v>
      </c>
      <c r="BO16" s="23" t="e">
        <f>IF(BN16-4&gt;=0,BN16-4,BN16)</f>
        <v>#VALUE!</v>
      </c>
      <c r="BP16" s="23" t="e">
        <f>IF(BO16-2&gt;=0,BO16-2,BO16)</f>
        <v>#VALUE!</v>
      </c>
      <c r="BQ16" s="23" t="e">
        <f>IF(BP16-1&gt;=0,BP16-1,BP16)</f>
        <v>#VALUE!</v>
      </c>
      <c r="BR16" s="23" t="e">
        <f>IF(BD15-128&gt;=0,BD15-128,BD15)</f>
        <v>#VALUE!</v>
      </c>
      <c r="BS16" s="23" t="e">
        <f>IF(BR16-64&gt;=0,BR16-64,BR16)</f>
        <v>#VALUE!</v>
      </c>
      <c r="BT16" s="23" t="e">
        <f>IF(BS16-32&gt;=0,BS16-32,BS16)</f>
        <v>#VALUE!</v>
      </c>
      <c r="BU16" s="23" t="e">
        <f>IF(BT16-16&gt;=0,BT16-16,BT16)</f>
        <v>#VALUE!</v>
      </c>
      <c r="BV16" s="23" t="e">
        <f>IF(BU16-8&gt;=0,BU16-8,BU16)</f>
        <v>#VALUE!</v>
      </c>
      <c r="BW16" s="23" t="e">
        <f>IF(BV16-4&gt;=0,BV16-4,BV16)</f>
        <v>#VALUE!</v>
      </c>
      <c r="BX16" s="23" t="e">
        <f>IF(BW16-2&gt;=0,BW16-2,BW16)</f>
        <v>#VALUE!</v>
      </c>
      <c r="BY16" s="23" t="e">
        <f>IF(BX16-1&gt;=0,BX16-1,BX16)</f>
        <v>#VALUE!</v>
      </c>
      <c r="BZ16" s="23" t="e">
        <f>IF(BE15-128&gt;=0,BE15-128,BE15)</f>
        <v>#VALUE!</v>
      </c>
      <c r="CA16" s="23" t="e">
        <f>IF(BZ16-64&gt;=0,BZ16-64,BZ16)</f>
        <v>#VALUE!</v>
      </c>
      <c r="CB16" s="23" t="e">
        <f>IF(CA16-32&gt;=0,CA16-32,CA16)</f>
        <v>#VALUE!</v>
      </c>
      <c r="CC16" s="23" t="e">
        <f>IF(CB16-16&gt;=0,CB16-16,CB16)</f>
        <v>#VALUE!</v>
      </c>
      <c r="CD16" s="23" t="e">
        <f>IF(CC16-8&gt;=0,CC16-8,CC16)</f>
        <v>#VALUE!</v>
      </c>
      <c r="CE16" s="23" t="e">
        <f>IF(CD16-4&gt;=0,CD16-4,CD16)</f>
        <v>#VALUE!</v>
      </c>
      <c r="CF16" s="23" t="e">
        <f>IF(CE16-2&gt;=0,CE16-2,CE16)</f>
        <v>#VALUE!</v>
      </c>
      <c r="CG16" s="23" t="e">
        <f>IF(CF16-1&gt;=0,CF16-1,CF16)</f>
        <v>#VALUE!</v>
      </c>
    </row>
    <row r="17" spans="6:85" ht="15.75" thickBot="1" x14ac:dyDescent="0.3">
      <c r="G17" s="74"/>
      <c r="K17" s="76" t="s">
        <v>28</v>
      </c>
      <c r="L17" s="76"/>
      <c r="M17" s="77"/>
      <c r="N17" s="28" t="str">
        <f t="shared" ref="N17" si="47">IF(G16&lt;&gt;"",K16,"")</f>
        <v/>
      </c>
      <c r="O17" s="62" t="str">
        <f>IF(O16&lt;&gt;"",IF($N17&gt;=32,1,O16),"")</f>
        <v/>
      </c>
      <c r="P17" s="63" t="str">
        <f>IF(P16&lt;&gt;"",IF($N17&gt;=31,1,P16),"")</f>
        <v/>
      </c>
      <c r="Q17" s="64" t="str">
        <f>IF(Q16&lt;&gt;"",IF($N17&gt;=30,1,Q16),"")</f>
        <v/>
      </c>
      <c r="R17" s="64" t="str">
        <f>IF(R16&lt;&gt;"",IF($N17&gt;=29,1,R16),"")</f>
        <v/>
      </c>
      <c r="S17" s="64" t="str">
        <f>IF(S16&lt;&gt;"",IF($N17&gt;=28,1,S16),"")</f>
        <v/>
      </c>
      <c r="T17" s="64" t="str">
        <f>IF(T16&lt;&gt;"",IF($N17&gt;=27,1,T16),"")</f>
        <v/>
      </c>
      <c r="U17" s="64" t="str">
        <f>IF(U16&lt;&gt;"",IF($N17&gt;=26,1,U16),"")</f>
        <v/>
      </c>
      <c r="V17" s="64" t="str">
        <f>IF(V16&lt;&gt;"",IF($N17&gt;=25,1,V16),"")</f>
        <v/>
      </c>
      <c r="W17" s="65" t="str">
        <f>IF(W16&lt;&gt;"",IF($N17&gt;=24,1,W16),"")</f>
        <v/>
      </c>
      <c r="X17" s="65" t="str">
        <f>IF(X16&lt;&gt;"",IF($N17&gt;=23,1,X16),"")</f>
        <v/>
      </c>
      <c r="Y17" s="66" t="str">
        <f>IF(Y16&lt;&gt;"",IF($N17&gt;=22,1,Y16),"")</f>
        <v/>
      </c>
      <c r="Z17" s="66" t="str">
        <f>IF(Z16&lt;&gt;"",IF($N17&gt;=21,1,Z16),"")</f>
        <v/>
      </c>
      <c r="AA17" s="66" t="str">
        <f>IF(AA16&lt;&gt;"",IF($N17&gt;=20,1,AA16),"")</f>
        <v/>
      </c>
      <c r="AB17" s="66" t="str">
        <f>IF(AB16&lt;&gt;"",IF($N17&gt;=19,1,AB16),"")</f>
        <v/>
      </c>
      <c r="AC17" s="66" t="str">
        <f>IF(AC16&lt;&gt;"",IF($N17&gt;=18,1,AC16),"")</f>
        <v/>
      </c>
      <c r="AD17" s="66" t="str">
        <f>IF(AD16&lt;&gt;"",IF($N17&gt;=17,1,AD16),"")</f>
        <v/>
      </c>
      <c r="AE17" s="67" t="str">
        <f>IF(AE16&lt;&gt;"",IF($N17&gt;=16,1,AE16),"")</f>
        <v/>
      </c>
      <c r="AF17" s="67" t="str">
        <f>IF(AF16&lt;&gt;"",IF($N17&gt;=15,1,AF16),"")</f>
        <v/>
      </c>
      <c r="AG17" s="68" t="str">
        <f>IF(AG16&lt;&gt;"",IF($N17&gt;=14,1,AG16),"")</f>
        <v/>
      </c>
      <c r="AH17" s="69" t="str">
        <f>IF(AH16&lt;&gt;"",IF($N17&gt;=13,1,AH16),"")</f>
        <v/>
      </c>
      <c r="AI17" s="69" t="str">
        <f>IF(AI16&lt;&gt;"",IF($N17&gt;=12,1,AI16),"")</f>
        <v/>
      </c>
      <c r="AJ17" s="69" t="str">
        <f>IF(AJ16&lt;&gt;"",IF($N17&gt;=11,1,AJ16),"")</f>
        <v/>
      </c>
      <c r="AK17" s="69" t="str">
        <f>IF(AK16&lt;&gt;"",IF($N17&gt;=10,1,AK16),"")</f>
        <v/>
      </c>
      <c r="AL17" s="69" t="str">
        <f>IF(AL16&lt;&gt;"",IF($N17&gt;=9,1,AL16),"")</f>
        <v/>
      </c>
      <c r="AM17" s="70" t="str">
        <f>IF(AM16&lt;&gt;"",IF($N17&gt;=8,1,AM16),"")</f>
        <v/>
      </c>
      <c r="AN17" s="70" t="str">
        <f>IF(AN16&lt;&gt;"",IF($N17&gt;=7,1,AN16),"")</f>
        <v/>
      </c>
      <c r="AO17" s="71" t="str">
        <f>IF(AO16&lt;&gt;"",IF($N17&gt;=6,1,AO16),"")</f>
        <v/>
      </c>
      <c r="AP17" s="71" t="str">
        <f>IF(AP16&lt;&gt;"",IF($N17&gt;=5,1,AP16),"")</f>
        <v/>
      </c>
      <c r="AQ17" s="71" t="str">
        <f>IF(AQ16&lt;&gt;"",IF($N17&gt;=4,1,AQ16),"")</f>
        <v/>
      </c>
      <c r="AR17" s="71" t="str">
        <f>IF(AR16&lt;&gt;"",IF($N17&gt;=3,1,AR16),"")</f>
        <v/>
      </c>
      <c r="AS17" s="71" t="str">
        <f>IF(AS16&lt;&gt;"",IF($N17&gt;=2,1,AS16),"")</f>
        <v/>
      </c>
      <c r="AT17" s="72" t="str">
        <f>IF(AT16&lt;&gt;"",IF($N17&gt;=1,1,AT16),"")</f>
        <v/>
      </c>
      <c r="AV17" s="5" t="str">
        <f>IF(G16&lt;&gt;"",O17*128+P17*64+Q17*32+R17*16+S17*8+T17*4+U17*2+V17*1,"")</f>
        <v/>
      </c>
      <c r="AW17" s="10" t="str">
        <f>IF(G16&lt;&gt;"",W17*128+X17*64+Y17*32+Z17*16+AA17*8+AB17*4+AC17*2+AD17,"")</f>
        <v/>
      </c>
      <c r="AX17" s="10" t="str">
        <f>IF(G16&lt;&gt;"",AE17*128+AF17*64+AG17*32+AH17*16+AI17*8+AJ17*4+AK17*2+AL17,"")</f>
        <v/>
      </c>
      <c r="AY17" s="10" t="str">
        <f>IF(G16&lt;&gt;"",AM17*128+AN17*64+AO17*32+AP17*16+AQ17*8+AR17*4+AS17*2+AT17,"")</f>
        <v/>
      </c>
      <c r="BB17" s="1" t="str">
        <f>AV17</f>
        <v/>
      </c>
      <c r="BC17" s="24" t="str">
        <f>AW17</f>
        <v/>
      </c>
      <c r="BD17" s="24" t="e">
        <f>IF(BE17=0,AX17+1,AX17)</f>
        <v>#VALUE!</v>
      </c>
      <c r="BE17" t="e">
        <f>IF(AY17=255,0,AY17+1)</f>
        <v>#VALUE!</v>
      </c>
    </row>
    <row r="18" spans="6:85" x14ac:dyDescent="0.25">
      <c r="F18" t="s">
        <v>14</v>
      </c>
      <c r="G18" s="74"/>
      <c r="H18" t="str">
        <f t="shared" ref="H18" si="48">IF(G18&lt;&gt;"",G18+2,"")</f>
        <v/>
      </c>
      <c r="I18" s="1" t="s">
        <v>4</v>
      </c>
      <c r="J18" t="str">
        <f t="shared" ref="J18" si="49">IF(G18&lt;&gt;"",POWER(2,ROUNDUP(LOG(H18,2),0)),"")</f>
        <v/>
      </c>
      <c r="K18" s="20" t="str">
        <f t="shared" ref="K18" si="50">IF(G18&lt;&gt;"",LOG(J18,2),"")</f>
        <v/>
      </c>
      <c r="L18" s="20" t="str">
        <f t="shared" ref="L18" si="51">IF(G18&lt;&gt;"",IF(G18&lt;&gt;"",32-K18,""),"")</f>
        <v/>
      </c>
      <c r="M18" s="21"/>
      <c r="N18" s="28" t="str">
        <f t="shared" ref="N18" si="52">IF(G18&lt;&gt;"",K18,"")</f>
        <v/>
      </c>
      <c r="O18" s="51" t="str">
        <f>IF(G18&lt;&gt;"",IF(BB18&lt;BB17,1,0),"")</f>
        <v/>
      </c>
      <c r="P18" s="52" t="str">
        <f>IF(G18&lt;&gt;"",IF(BC18&lt;BB18,1,0),"")</f>
        <v/>
      </c>
      <c r="Q18" s="53" t="str">
        <f>IF(G18&lt;&gt;"",IF(BD18&lt;BC18,1,0),"")</f>
        <v/>
      </c>
      <c r="R18" s="53" t="str">
        <f>IF(G18&lt;&gt;"",IF(BE18&lt;BD18,1,0),"")</f>
        <v/>
      </c>
      <c r="S18" s="53" t="str">
        <f>IF(G18&lt;&gt;"",IF(BF18&lt;BE18,1,0),"")</f>
        <v/>
      </c>
      <c r="T18" s="53" t="str">
        <f>IF(G18&lt;&gt;"",IF(BG18&lt;BF18,1,0),"")</f>
        <v/>
      </c>
      <c r="U18" s="53" t="str">
        <f>IF(G18&lt;&gt;"",IF(BH18&lt;BG18,1,0),"")</f>
        <v/>
      </c>
      <c r="V18" s="53" t="str">
        <f>IF(G18&lt;&gt;"",IF(BI18&lt;BH18,1,0),"")</f>
        <v/>
      </c>
      <c r="W18" s="54" t="str">
        <f>IF(G18&lt;&gt;"",IF(BJ18&lt;BC17,1,0),"")</f>
        <v/>
      </c>
      <c r="X18" s="54" t="str">
        <f>IF(G18&lt;&gt;"",IF(BK18&lt;BJ18,1,0),"")</f>
        <v/>
      </c>
      <c r="Y18" s="55" t="str">
        <f>IF(G18&lt;&gt;"",IF(BL18&lt;BK18,1,0),"")</f>
        <v/>
      </c>
      <c r="Z18" s="55" t="str">
        <f>IF(G18&lt;&gt;"",IF(BM18&lt;BL18,1,0),"")</f>
        <v/>
      </c>
      <c r="AA18" s="55" t="str">
        <f>IF(G18&lt;&gt;"",IF(BN18&lt;BM18,1,0),"")</f>
        <v/>
      </c>
      <c r="AB18" s="55" t="str">
        <f>IF(G18&lt;&gt;"",IF(BO18&lt;BN18,1,0),"")</f>
        <v/>
      </c>
      <c r="AC18" s="55" t="str">
        <f>IF(G18&lt;&gt;"",IF(BP18&lt;BO18,1,0),"")</f>
        <v/>
      </c>
      <c r="AD18" s="55" t="str">
        <f>IF(G18&lt;&gt;"",IF(BQ18&lt;BP18,1,0),"")</f>
        <v/>
      </c>
      <c r="AE18" s="56" t="str">
        <f>IF(G18&lt;&gt;"",IF(BR18&lt;BD17,1,0),"")</f>
        <v/>
      </c>
      <c r="AF18" s="56" t="str">
        <f>IF(G18&lt;&gt;"",IF(BS18&lt;BR18,1,0),"")</f>
        <v/>
      </c>
      <c r="AG18" s="57" t="str">
        <f>IF(G18&lt;&gt;"",IF(BT18&lt;BS18,1,0),"")</f>
        <v/>
      </c>
      <c r="AH18" s="58" t="str">
        <f>IF(G18&lt;&gt;"",IF(BU18&lt;BT18,1,0),"")</f>
        <v/>
      </c>
      <c r="AI18" s="58" t="str">
        <f>IF(G18&lt;&gt;"",IF(BV18&lt;BU18,1,0),"")</f>
        <v/>
      </c>
      <c r="AJ18" s="58" t="str">
        <f>IF(G18&lt;&gt;"",IF(BW18&lt;BV18,1,0),"")</f>
        <v/>
      </c>
      <c r="AK18" s="58" t="str">
        <f>IF(G18&lt;&gt;"",IF(BX18&lt;BW18,1,0),"")</f>
        <v/>
      </c>
      <c r="AL18" s="58" t="str">
        <f>IF(G18&lt;&gt;"",IF(BY18&lt;BX18,1,0),"")</f>
        <v/>
      </c>
      <c r="AM18" s="59" t="str">
        <f>IF(G18&lt;&gt;"",IF(BZ18&lt;BE17,1,0),"")</f>
        <v/>
      </c>
      <c r="AN18" s="59" t="str">
        <f>IF(G18&lt;&gt;"",IF(CA18&lt;BZ18,1,0),"")</f>
        <v/>
      </c>
      <c r="AO18" s="60" t="str">
        <f>IF(G18&lt;&gt;"",IF(CB18&lt;CA18,1,0),"")</f>
        <v/>
      </c>
      <c r="AP18" s="60" t="str">
        <f>IF(G18&lt;&gt;"",IF(CC18&lt;CB18,1,0),"")</f>
        <v/>
      </c>
      <c r="AQ18" s="60" t="str">
        <f>IF(G18&lt;&gt;"",IF(CD18&lt;CC18,1,0),"")</f>
        <v/>
      </c>
      <c r="AR18" s="60" t="str">
        <f>IF(G18&lt;&gt;"",IF(CE18&lt;CD18,1,0),"")</f>
        <v/>
      </c>
      <c r="AS18" s="60" t="str">
        <f>IF(G18&lt;&gt;"",IF(CF18&lt;CE18,1,0),"")</f>
        <v/>
      </c>
      <c r="AT18" s="61" t="str">
        <f>IF(G18&lt;&gt;"",IF(CG18&lt;CF18,1,0),"")</f>
        <v/>
      </c>
      <c r="AV18" s="5" t="str">
        <f>IF(G18&lt;&gt;"",O18*128+P18*64+Q18*32+R18*16+S18*8+T18*4+U18*2+V18*1,"")</f>
        <v/>
      </c>
      <c r="AW18" s="10" t="str">
        <f>IF(G18&lt;&gt;"",W18*128+X18*64+Y18*32+Z18*16+AA18*8+AB18*4+AC18*2+AD18,"")</f>
        <v/>
      </c>
      <c r="AX18" s="10" t="str">
        <f>IF(G18&lt;&gt;"",AE18*128+AF18*64+AG18*32+AH18*16+AI18*8+AJ18*4+AK18*2+AL18,"")</f>
        <v/>
      </c>
      <c r="AY18" s="10" t="str">
        <f>IF(G18&lt;&gt;"",AM18*128+AN18*64+AO18*32+AP18*16+AQ18*8+AR18*4+AS18*2+AT18,"")</f>
        <v/>
      </c>
      <c r="AZ18" t="str">
        <f t="shared" ref="AZ18" si="53">CONCATENATE("/",L18)</f>
        <v>/</v>
      </c>
      <c r="BB18" s="23" t="e">
        <f>IF(BB17-128&gt;=0,BB17-128,BB17)</f>
        <v>#VALUE!</v>
      </c>
      <c r="BC18" s="23" t="e">
        <f>IF(BB18-64&gt;=0,BB18-64,BB18)</f>
        <v>#VALUE!</v>
      </c>
      <c r="BD18" s="23" t="e">
        <f>IF(BC18-32&gt;=0,BC18-32,BC18)</f>
        <v>#VALUE!</v>
      </c>
      <c r="BE18" s="23" t="e">
        <f>IF(BD18-16&gt;=0,BD18-16,BD18)</f>
        <v>#VALUE!</v>
      </c>
      <c r="BF18" s="23" t="e">
        <f>IF(BE18-8&gt;=0,BE18-8,BE18)</f>
        <v>#VALUE!</v>
      </c>
      <c r="BG18" s="23" t="e">
        <f>IF(BF18-4&gt;=0,BF18-4,BF18)</f>
        <v>#VALUE!</v>
      </c>
      <c r="BH18" s="23" t="e">
        <f>IF(BG18-2&gt;=0,BG18-2,BG18)</f>
        <v>#VALUE!</v>
      </c>
      <c r="BI18" s="23" t="e">
        <f>IF(BH18-1&gt;=0,BH18-1,BH18)</f>
        <v>#VALUE!</v>
      </c>
      <c r="BJ18" s="23" t="e">
        <f>IF(BC17-128&gt;=0,BC17-128,BC17)</f>
        <v>#VALUE!</v>
      </c>
      <c r="BK18" s="23" t="e">
        <f>IF(BJ18-64&gt;=0,BJ18-64,BJ18)</f>
        <v>#VALUE!</v>
      </c>
      <c r="BL18" s="23" t="e">
        <f>IF(BK18-32&gt;=0,BK18-32,BK18)</f>
        <v>#VALUE!</v>
      </c>
      <c r="BM18" s="23" t="e">
        <f>IF(BL18-16&gt;=0,BL18-16,BL18)</f>
        <v>#VALUE!</v>
      </c>
      <c r="BN18" s="23" t="e">
        <f>IF(BM18-8&gt;=0,BM18-8,BM18)</f>
        <v>#VALUE!</v>
      </c>
      <c r="BO18" s="23" t="e">
        <f>IF(BN18-4&gt;=0,BN18-4,BN18)</f>
        <v>#VALUE!</v>
      </c>
      <c r="BP18" s="23" t="e">
        <f>IF(BO18-2&gt;=0,BO18-2,BO18)</f>
        <v>#VALUE!</v>
      </c>
      <c r="BQ18" s="23" t="e">
        <f>IF(BP18-1&gt;=0,BP18-1,BP18)</f>
        <v>#VALUE!</v>
      </c>
      <c r="BR18" s="23" t="e">
        <f>IF(BD17-128&gt;=0,BD17-128,BD17)</f>
        <v>#VALUE!</v>
      </c>
      <c r="BS18" s="23" t="e">
        <f>IF(BR18-64&gt;=0,BR18-64,BR18)</f>
        <v>#VALUE!</v>
      </c>
      <c r="BT18" s="23" t="e">
        <f>IF(BS18-32&gt;=0,BS18-32,BS18)</f>
        <v>#VALUE!</v>
      </c>
      <c r="BU18" s="23" t="e">
        <f>IF(BT18-16&gt;=0,BT18-16,BT18)</f>
        <v>#VALUE!</v>
      </c>
      <c r="BV18" s="23" t="e">
        <f>IF(BU18-8&gt;=0,BU18-8,BU18)</f>
        <v>#VALUE!</v>
      </c>
      <c r="BW18" s="23" t="e">
        <f>IF(BV18-4&gt;=0,BV18-4,BV18)</f>
        <v>#VALUE!</v>
      </c>
      <c r="BX18" s="23" t="e">
        <f>IF(BW18-2&gt;=0,BW18-2,BW18)</f>
        <v>#VALUE!</v>
      </c>
      <c r="BY18" s="23" t="e">
        <f>IF(BX18-1&gt;=0,BX18-1,BX18)</f>
        <v>#VALUE!</v>
      </c>
      <c r="BZ18" s="23" t="e">
        <f>IF(BE17-128&gt;=0,BE17-128,BE17)</f>
        <v>#VALUE!</v>
      </c>
      <c r="CA18" s="23" t="e">
        <f>IF(BZ18-64&gt;=0,BZ18-64,BZ18)</f>
        <v>#VALUE!</v>
      </c>
      <c r="CB18" s="23" t="e">
        <f>IF(CA18-32&gt;=0,CA18-32,CA18)</f>
        <v>#VALUE!</v>
      </c>
      <c r="CC18" s="23" t="e">
        <f>IF(CB18-16&gt;=0,CB18-16,CB18)</f>
        <v>#VALUE!</v>
      </c>
      <c r="CD18" s="23" t="e">
        <f>IF(CC18-8&gt;=0,CC18-8,CC18)</f>
        <v>#VALUE!</v>
      </c>
      <c r="CE18" s="23" t="e">
        <f>IF(CD18-4&gt;=0,CD18-4,CD18)</f>
        <v>#VALUE!</v>
      </c>
      <c r="CF18" s="23" t="e">
        <f>IF(CE18-2&gt;=0,CE18-2,CE18)</f>
        <v>#VALUE!</v>
      </c>
      <c r="CG18" s="23" t="e">
        <f>IF(CF18-1&gt;=0,CF18-1,CF18)</f>
        <v>#VALUE!</v>
      </c>
    </row>
    <row r="19" spans="6:85" ht="15.75" thickBot="1" x14ac:dyDescent="0.3">
      <c r="G19" s="74"/>
      <c r="K19" s="76" t="s">
        <v>28</v>
      </c>
      <c r="L19" s="76"/>
      <c r="M19" s="77"/>
      <c r="N19" s="28" t="str">
        <f t="shared" ref="N19" si="54">IF(G18&lt;&gt;"",K18,"")</f>
        <v/>
      </c>
      <c r="O19" s="62" t="str">
        <f>IF(O18&lt;&gt;"",IF($N19&gt;=32,1,O18),"")</f>
        <v/>
      </c>
      <c r="P19" s="63" t="str">
        <f>IF(P18&lt;&gt;"",IF($N19&gt;=31,1,P18),"")</f>
        <v/>
      </c>
      <c r="Q19" s="64" t="str">
        <f>IF(Q18&lt;&gt;"",IF($N19&gt;=30,1,Q18),"")</f>
        <v/>
      </c>
      <c r="R19" s="64" t="str">
        <f>IF(R18&lt;&gt;"",IF($N19&gt;=29,1,R18),"")</f>
        <v/>
      </c>
      <c r="S19" s="64" t="str">
        <f>IF(S18&lt;&gt;"",IF($N19&gt;=28,1,S18),"")</f>
        <v/>
      </c>
      <c r="T19" s="64" t="str">
        <f>IF(T18&lt;&gt;"",IF($N19&gt;=27,1,T18),"")</f>
        <v/>
      </c>
      <c r="U19" s="64" t="str">
        <f>IF(U18&lt;&gt;"",IF($N19&gt;=26,1,U18),"")</f>
        <v/>
      </c>
      <c r="V19" s="64" t="str">
        <f>IF(V18&lt;&gt;"",IF($N19&gt;=25,1,V18),"")</f>
        <v/>
      </c>
      <c r="W19" s="65" t="str">
        <f>IF(W18&lt;&gt;"",IF($N19&gt;=24,1,W18),"")</f>
        <v/>
      </c>
      <c r="X19" s="65" t="str">
        <f>IF(X18&lt;&gt;"",IF($N19&gt;=23,1,X18),"")</f>
        <v/>
      </c>
      <c r="Y19" s="66" t="str">
        <f>IF(Y18&lt;&gt;"",IF($N19&gt;=22,1,Y18),"")</f>
        <v/>
      </c>
      <c r="Z19" s="66" t="str">
        <f>IF(Z18&lt;&gt;"",IF($N19&gt;=21,1,Z18),"")</f>
        <v/>
      </c>
      <c r="AA19" s="66" t="str">
        <f>IF(AA18&lt;&gt;"",IF($N19&gt;=20,1,AA18),"")</f>
        <v/>
      </c>
      <c r="AB19" s="66" t="str">
        <f>IF(AB18&lt;&gt;"",IF($N19&gt;=19,1,AB18),"")</f>
        <v/>
      </c>
      <c r="AC19" s="66" t="str">
        <f>IF(AC18&lt;&gt;"",IF($N19&gt;=18,1,AC18),"")</f>
        <v/>
      </c>
      <c r="AD19" s="66" t="str">
        <f>IF(AD18&lt;&gt;"",IF($N19&gt;=17,1,AD18),"")</f>
        <v/>
      </c>
      <c r="AE19" s="67" t="str">
        <f>IF(AE18&lt;&gt;"",IF($N19&gt;=16,1,AE18),"")</f>
        <v/>
      </c>
      <c r="AF19" s="67" t="str">
        <f>IF(AF18&lt;&gt;"",IF($N19&gt;=15,1,AF18),"")</f>
        <v/>
      </c>
      <c r="AG19" s="68" t="str">
        <f>IF(AG18&lt;&gt;"",IF($N19&gt;=14,1,AG18),"")</f>
        <v/>
      </c>
      <c r="AH19" s="69" t="str">
        <f>IF(AH18&lt;&gt;"",IF($N19&gt;=13,1,AH18),"")</f>
        <v/>
      </c>
      <c r="AI19" s="69" t="str">
        <f>IF(AI18&lt;&gt;"",IF($N19&gt;=12,1,AI18),"")</f>
        <v/>
      </c>
      <c r="AJ19" s="69" t="str">
        <f>IF(AJ18&lt;&gt;"",IF($N19&gt;=11,1,AJ18),"")</f>
        <v/>
      </c>
      <c r="AK19" s="69" t="str">
        <f>IF(AK18&lt;&gt;"",IF($N19&gt;=10,1,AK18),"")</f>
        <v/>
      </c>
      <c r="AL19" s="69" t="str">
        <f>IF(AL18&lt;&gt;"",IF($N19&gt;=9,1,AL18),"")</f>
        <v/>
      </c>
      <c r="AM19" s="70" t="str">
        <f>IF(AM18&lt;&gt;"",IF($N19&gt;=8,1,AM18),"")</f>
        <v/>
      </c>
      <c r="AN19" s="70" t="str">
        <f>IF(AN18&lt;&gt;"",IF($N19&gt;=7,1,AN18),"")</f>
        <v/>
      </c>
      <c r="AO19" s="71" t="str">
        <f>IF(AO18&lt;&gt;"",IF($N19&gt;=6,1,AO18),"")</f>
        <v/>
      </c>
      <c r="AP19" s="71" t="str">
        <f>IF(AP18&lt;&gt;"",IF($N19&gt;=5,1,AP18),"")</f>
        <v/>
      </c>
      <c r="AQ19" s="71" t="str">
        <f>IF(AQ18&lt;&gt;"",IF($N19&gt;=4,1,AQ18),"")</f>
        <v/>
      </c>
      <c r="AR19" s="71" t="str">
        <f>IF(AR18&lt;&gt;"",IF($N19&gt;=3,1,AR18),"")</f>
        <v/>
      </c>
      <c r="AS19" s="71" t="str">
        <f>IF(AS18&lt;&gt;"",IF($N19&gt;=2,1,AS18),"")</f>
        <v/>
      </c>
      <c r="AT19" s="72" t="str">
        <f>IF(AT18&lt;&gt;"",IF($N19&gt;=1,1,AT18),"")</f>
        <v/>
      </c>
      <c r="AV19" s="5" t="str">
        <f>IF(G18&lt;&gt;"",O19*128+P19*64+Q19*32+R19*16+S19*8+T19*4+U19*2+V19*1,"")</f>
        <v/>
      </c>
      <c r="AW19" s="10" t="str">
        <f>IF(G18&lt;&gt;"",W19*128+X19*64+Y19*32+Z19*16+AA19*8+AB19*4+AC19*2+AD19,"")</f>
        <v/>
      </c>
      <c r="AX19" s="10" t="str">
        <f>IF(G18&lt;&gt;"",AE19*128+AF19*64+AG19*32+AH19*16+AI19*8+AJ19*4+AK19*2+AL19,"")</f>
        <v/>
      </c>
      <c r="AY19" s="10" t="str">
        <f>IF(G18&lt;&gt;"",AM19*128+AN19*64+AO19*32+AP19*16+AQ19*8+AR19*4+AS19*2+AT19,"")</f>
        <v/>
      </c>
      <c r="BB19" s="1" t="str">
        <f>AV19</f>
        <v/>
      </c>
      <c r="BC19" s="24" t="str">
        <f>AW19</f>
        <v/>
      </c>
      <c r="BD19" s="24" t="e">
        <f>IF(BE19=0,AX19+1,AX19)</f>
        <v>#VALUE!</v>
      </c>
      <c r="BE19" t="e">
        <f>IF(AY19=255,0,AY19+1)</f>
        <v>#VALUE!</v>
      </c>
    </row>
    <row r="20" spans="6:85" s="6" customFormat="1" x14ac:dyDescent="0.25">
      <c r="F20" t="s">
        <v>26</v>
      </c>
      <c r="G20" s="78"/>
      <c r="H20" t="str">
        <f t="shared" ref="H20" si="55">IF(G20&lt;&gt;"",G20+2,"")</f>
        <v/>
      </c>
      <c r="I20" s="1" t="s">
        <v>4</v>
      </c>
      <c r="J20" t="str">
        <f t="shared" ref="J20" si="56">IF(G20&lt;&gt;"",POWER(2,ROUNDUP(LOG(H20,2),0)),"")</f>
        <v/>
      </c>
      <c r="K20" s="20" t="str">
        <f t="shared" ref="K20" si="57">IF(G20&lt;&gt;"",LOG(J20,2),"")</f>
        <v/>
      </c>
      <c r="L20" s="20" t="str">
        <f t="shared" ref="L20" si="58">IF(G20&lt;&gt;"",IF(G20&lt;&gt;"",32-K20,""),"")</f>
        <v/>
      </c>
      <c r="M20" s="22"/>
      <c r="N20" s="28" t="str">
        <f t="shared" ref="N20" si="59">IF(G20&lt;&gt;"",K20,"")</f>
        <v/>
      </c>
      <c r="O20" s="51" t="str">
        <f>IF(G20&lt;&gt;"",IF(BB20&lt;BB19,1,0),"")</f>
        <v/>
      </c>
      <c r="P20" s="52" t="str">
        <f>IF(G20&lt;&gt;"",IF(BC20&lt;BB20,1,0),"")</f>
        <v/>
      </c>
      <c r="Q20" s="53" t="str">
        <f>IF(G20&lt;&gt;"",IF(BD20&lt;BC20,1,0),"")</f>
        <v/>
      </c>
      <c r="R20" s="53" t="str">
        <f>IF(G20&lt;&gt;"",IF(BE20&lt;BD20,1,0),"")</f>
        <v/>
      </c>
      <c r="S20" s="53" t="str">
        <f>IF(G20&lt;&gt;"",IF(BF20&lt;BE20,1,0),"")</f>
        <v/>
      </c>
      <c r="T20" s="53" t="str">
        <f>IF(G20&lt;&gt;"",IF(BG20&lt;BF20,1,0),"")</f>
        <v/>
      </c>
      <c r="U20" s="53" t="str">
        <f>IF(G20&lt;&gt;"",IF(BH20&lt;BG20,1,0),"")</f>
        <v/>
      </c>
      <c r="V20" s="53" t="str">
        <f>IF(G20&lt;&gt;"",IF(BI20&lt;BH20,1,0),"")</f>
        <v/>
      </c>
      <c r="W20" s="54" t="str">
        <f>IF(G20&lt;&gt;"",IF(BJ20&lt;BC19,1,0),"")</f>
        <v/>
      </c>
      <c r="X20" s="54" t="str">
        <f>IF(G20&lt;&gt;"",IF(BK20&lt;BJ20,1,0),"")</f>
        <v/>
      </c>
      <c r="Y20" s="55" t="str">
        <f>IF(G20&lt;&gt;"",IF(BL20&lt;BK20,1,0),"")</f>
        <v/>
      </c>
      <c r="Z20" s="55" t="str">
        <f>IF(G20&lt;&gt;"",IF(BM20&lt;BL20,1,0),"")</f>
        <v/>
      </c>
      <c r="AA20" s="55" t="str">
        <f>IF(G20&lt;&gt;"",IF(BN20&lt;BM20,1,0),"")</f>
        <v/>
      </c>
      <c r="AB20" s="55" t="str">
        <f>IF(G20&lt;&gt;"",IF(BO20&lt;BN20,1,0),"")</f>
        <v/>
      </c>
      <c r="AC20" s="55" t="str">
        <f>IF(G20&lt;&gt;"",IF(BP20&lt;BO20,1,0),"")</f>
        <v/>
      </c>
      <c r="AD20" s="55" t="str">
        <f>IF(G20&lt;&gt;"",IF(BQ20&lt;BP20,1,0),"")</f>
        <v/>
      </c>
      <c r="AE20" s="56" t="str">
        <f>IF(G20&lt;&gt;"",IF(BR20&lt;BD19,1,0),"")</f>
        <v/>
      </c>
      <c r="AF20" s="56" t="str">
        <f>IF(G20&lt;&gt;"",IF(BS20&lt;BR20,1,0),"")</f>
        <v/>
      </c>
      <c r="AG20" s="57" t="str">
        <f>IF(G20&lt;&gt;"",IF(BT20&lt;BS20,1,0),"")</f>
        <v/>
      </c>
      <c r="AH20" s="58" t="str">
        <f>IF(G20&lt;&gt;"",IF(BU20&lt;BT20,1,0),"")</f>
        <v/>
      </c>
      <c r="AI20" s="58" t="str">
        <f>IF(G20&lt;&gt;"",IF(BV20&lt;BU20,1,0),"")</f>
        <v/>
      </c>
      <c r="AJ20" s="58" t="str">
        <f>IF(G20&lt;&gt;"",IF(BW20&lt;BV20,1,0),"")</f>
        <v/>
      </c>
      <c r="AK20" s="58" t="str">
        <f>IF(G20&lt;&gt;"",IF(BX20&lt;BW20,1,0),"")</f>
        <v/>
      </c>
      <c r="AL20" s="58" t="str">
        <f>IF(G20&lt;&gt;"",IF(BY20&lt;BX20,1,0),"")</f>
        <v/>
      </c>
      <c r="AM20" s="59" t="str">
        <f>IF(G20&lt;&gt;"",IF(BZ20&lt;BE19,1,0),"")</f>
        <v/>
      </c>
      <c r="AN20" s="59" t="str">
        <f>IF(G20&lt;&gt;"",IF(CA20&lt;BZ20,1,0),"")</f>
        <v/>
      </c>
      <c r="AO20" s="60" t="str">
        <f>IF(G20&lt;&gt;"",IF(CB20&lt;CA20,1,0),"")</f>
        <v/>
      </c>
      <c r="AP20" s="60" t="str">
        <f>IF(G20&lt;&gt;"",IF(CC20&lt;CB20,1,0),"")</f>
        <v/>
      </c>
      <c r="AQ20" s="60" t="str">
        <f>IF(G20&lt;&gt;"",IF(CD20&lt;CC20,1,0),"")</f>
        <v/>
      </c>
      <c r="AR20" s="60" t="str">
        <f>IF(G20&lt;&gt;"",IF(CE20&lt;CD20,1,0),"")</f>
        <v/>
      </c>
      <c r="AS20" s="60" t="str">
        <f>IF(G20&lt;&gt;"",IF(CF20&lt;CE20,1,0),"")</f>
        <v/>
      </c>
      <c r="AT20" s="61" t="str">
        <f>IF(G20&lt;&gt;"",IF(CG20&lt;CF20,1,0),"")</f>
        <v/>
      </c>
      <c r="AV20" s="5" t="str">
        <f>IF(G20&lt;&gt;"",O20*128+P20*64+Q20*32+R20*16+S20*8+T20*4+U20*2+V20*1,"")</f>
        <v/>
      </c>
      <c r="AW20" s="10" t="str">
        <f>IF(G20&lt;&gt;"",W20*128+X20*64+Y20*32+Z20*16+AA20*8+AB20*4+AC20*2+AD20,"")</f>
        <v/>
      </c>
      <c r="AX20" s="10" t="str">
        <f>IF(G20&lt;&gt;"",AE20*128+AF20*64+AG20*32+AH20*16+AI20*8+AJ20*4+AK20*2+AL20,"")</f>
        <v/>
      </c>
      <c r="AY20" s="10" t="str">
        <f>IF(G20&lt;&gt;"",AM20*128+AN20*64+AO20*32+AP20*16+AQ20*8+AR20*4+AS20*2+AT20,"")</f>
        <v/>
      </c>
      <c r="AZ20" t="str">
        <f t="shared" ref="AZ20" si="60">CONCATENATE("/",L20)</f>
        <v>/</v>
      </c>
      <c r="BB20" s="23" t="e">
        <f>IF(BB19-128&gt;=0,BB19-128,BB19)</f>
        <v>#VALUE!</v>
      </c>
      <c r="BC20" s="23" t="e">
        <f>IF(BB20-64&gt;=0,BB20-64,BB20)</f>
        <v>#VALUE!</v>
      </c>
      <c r="BD20" s="23" t="e">
        <f>IF(BC20-32&gt;=0,BC20-32,BC20)</f>
        <v>#VALUE!</v>
      </c>
      <c r="BE20" s="23" t="e">
        <f>IF(BD20-16&gt;=0,BD20-16,BD20)</f>
        <v>#VALUE!</v>
      </c>
      <c r="BF20" s="23" t="e">
        <f>IF(BE20-8&gt;=0,BE20-8,BE20)</f>
        <v>#VALUE!</v>
      </c>
      <c r="BG20" s="23" t="e">
        <f>IF(BF20-4&gt;=0,BF20-4,BF20)</f>
        <v>#VALUE!</v>
      </c>
      <c r="BH20" s="23" t="e">
        <f>IF(BG20-2&gt;=0,BG20-2,BG20)</f>
        <v>#VALUE!</v>
      </c>
      <c r="BI20" s="23" t="e">
        <f>IF(BH20-1&gt;=0,BH20-1,BH20)</f>
        <v>#VALUE!</v>
      </c>
      <c r="BJ20" s="23" t="e">
        <f>IF(BC19-128&gt;=0,BC19-128,BC19)</f>
        <v>#VALUE!</v>
      </c>
      <c r="BK20" s="23" t="e">
        <f>IF(BJ20-64&gt;=0,BJ20-64,BJ20)</f>
        <v>#VALUE!</v>
      </c>
      <c r="BL20" s="23" t="e">
        <f>IF(BK20-32&gt;=0,BK20-32,BK20)</f>
        <v>#VALUE!</v>
      </c>
      <c r="BM20" s="23" t="e">
        <f>IF(BL20-16&gt;=0,BL20-16,BL20)</f>
        <v>#VALUE!</v>
      </c>
      <c r="BN20" s="23" t="e">
        <f>IF(BM20-8&gt;=0,BM20-8,BM20)</f>
        <v>#VALUE!</v>
      </c>
      <c r="BO20" s="23" t="e">
        <f>IF(BN20-4&gt;=0,BN20-4,BN20)</f>
        <v>#VALUE!</v>
      </c>
      <c r="BP20" s="23" t="e">
        <f>IF(BO20-2&gt;=0,BO20-2,BO20)</f>
        <v>#VALUE!</v>
      </c>
      <c r="BQ20" s="23" t="e">
        <f>IF(BP20-1&gt;=0,BP20-1,BP20)</f>
        <v>#VALUE!</v>
      </c>
      <c r="BR20" s="23" t="e">
        <f>IF(BD19-128&gt;=0,BD19-128,BD19)</f>
        <v>#VALUE!</v>
      </c>
      <c r="BS20" s="23" t="e">
        <f>IF(BR20-64&gt;=0,BR20-64,BR20)</f>
        <v>#VALUE!</v>
      </c>
      <c r="BT20" s="23" t="e">
        <f>IF(BS20-32&gt;=0,BS20-32,BS20)</f>
        <v>#VALUE!</v>
      </c>
      <c r="BU20" s="23" t="e">
        <f>IF(BT20-16&gt;=0,BT20-16,BT20)</f>
        <v>#VALUE!</v>
      </c>
      <c r="BV20" s="23" t="e">
        <f>IF(BU20-8&gt;=0,BU20-8,BU20)</f>
        <v>#VALUE!</v>
      </c>
      <c r="BW20" s="23" t="e">
        <f>IF(BV20-4&gt;=0,BV20-4,BV20)</f>
        <v>#VALUE!</v>
      </c>
      <c r="BX20" s="23" t="e">
        <f>IF(BW20-2&gt;=0,BW20-2,BW20)</f>
        <v>#VALUE!</v>
      </c>
      <c r="BY20" s="23" t="e">
        <f>IF(BX20-1&gt;=0,BX20-1,BX20)</f>
        <v>#VALUE!</v>
      </c>
      <c r="BZ20" s="23" t="e">
        <f>IF(BE19-128&gt;=0,BE19-128,BE19)</f>
        <v>#VALUE!</v>
      </c>
      <c r="CA20" s="23" t="e">
        <f>IF(BZ20-64&gt;=0,BZ20-64,BZ20)</f>
        <v>#VALUE!</v>
      </c>
      <c r="CB20" s="23" t="e">
        <f>IF(CA20-32&gt;=0,CA20-32,CA20)</f>
        <v>#VALUE!</v>
      </c>
      <c r="CC20" s="23" t="e">
        <f>IF(CB20-16&gt;=0,CB20-16,CB20)</f>
        <v>#VALUE!</v>
      </c>
      <c r="CD20" s="23" t="e">
        <f>IF(CC20-8&gt;=0,CC20-8,CC20)</f>
        <v>#VALUE!</v>
      </c>
      <c r="CE20" s="23" t="e">
        <f>IF(CD20-4&gt;=0,CD20-4,CD20)</f>
        <v>#VALUE!</v>
      </c>
      <c r="CF20" s="23" t="e">
        <f>IF(CE20-2&gt;=0,CE20-2,CE20)</f>
        <v>#VALUE!</v>
      </c>
      <c r="CG20" s="23" t="e">
        <f>IF(CF20-1&gt;=0,CF20-1,CF20)</f>
        <v>#VALUE!</v>
      </c>
    </row>
    <row r="21" spans="6:85" s="6" customFormat="1" ht="15.75" thickBot="1" x14ac:dyDescent="0.3">
      <c r="F21"/>
      <c r="G21" s="78"/>
      <c r="H21"/>
      <c r="I21" s="1"/>
      <c r="J21"/>
      <c r="K21" s="76" t="s">
        <v>28</v>
      </c>
      <c r="L21" s="76"/>
      <c r="M21" s="77"/>
      <c r="N21" s="28" t="str">
        <f t="shared" ref="N21" si="61">IF(G20&lt;&gt;"",K20,"")</f>
        <v/>
      </c>
      <c r="O21" s="62" t="str">
        <f>IF(O20&lt;&gt;"",IF($N21&gt;=32,1,O20),"")</f>
        <v/>
      </c>
      <c r="P21" s="63" t="str">
        <f>IF(P20&lt;&gt;"",IF($N21&gt;=31,1,P20),"")</f>
        <v/>
      </c>
      <c r="Q21" s="64" t="str">
        <f>IF(Q20&lt;&gt;"",IF($N21&gt;=30,1,Q20),"")</f>
        <v/>
      </c>
      <c r="R21" s="64" t="str">
        <f>IF(R20&lt;&gt;"",IF($N21&gt;=29,1,R20),"")</f>
        <v/>
      </c>
      <c r="S21" s="64" t="str">
        <f>IF(S20&lt;&gt;"",IF($N21&gt;=28,1,S20),"")</f>
        <v/>
      </c>
      <c r="T21" s="64" t="str">
        <f>IF(T20&lt;&gt;"",IF($N21&gt;=27,1,T20),"")</f>
        <v/>
      </c>
      <c r="U21" s="64" t="str">
        <f>IF(U20&lt;&gt;"",IF($N21&gt;=26,1,U20),"")</f>
        <v/>
      </c>
      <c r="V21" s="64" t="str">
        <f>IF(V20&lt;&gt;"",IF($N21&gt;=25,1,V20),"")</f>
        <v/>
      </c>
      <c r="W21" s="65" t="str">
        <f>IF(W20&lt;&gt;"",IF($N21&gt;=24,1,W20),"")</f>
        <v/>
      </c>
      <c r="X21" s="65" t="str">
        <f>IF(X20&lt;&gt;"",IF($N21&gt;=23,1,X20),"")</f>
        <v/>
      </c>
      <c r="Y21" s="66" t="str">
        <f>IF(Y20&lt;&gt;"",IF($N21&gt;=22,1,Y20),"")</f>
        <v/>
      </c>
      <c r="Z21" s="66" t="str">
        <f>IF(Z20&lt;&gt;"",IF($N21&gt;=21,1,Z20),"")</f>
        <v/>
      </c>
      <c r="AA21" s="66" t="str">
        <f>IF(AA20&lt;&gt;"",IF($N21&gt;=20,1,AA20),"")</f>
        <v/>
      </c>
      <c r="AB21" s="66" t="str">
        <f>IF(AB20&lt;&gt;"",IF($N21&gt;=19,1,AB20),"")</f>
        <v/>
      </c>
      <c r="AC21" s="66" t="str">
        <f>IF(AC20&lt;&gt;"",IF($N21&gt;=18,1,AC20),"")</f>
        <v/>
      </c>
      <c r="AD21" s="66" t="str">
        <f>IF(AD20&lt;&gt;"",IF($N21&gt;=17,1,AD20),"")</f>
        <v/>
      </c>
      <c r="AE21" s="67" t="str">
        <f>IF(AE20&lt;&gt;"",IF($N21&gt;=16,1,AE20),"")</f>
        <v/>
      </c>
      <c r="AF21" s="67" t="str">
        <f>IF(AF20&lt;&gt;"",IF($N21&gt;=15,1,AF20),"")</f>
        <v/>
      </c>
      <c r="AG21" s="68" t="str">
        <f>IF(AG20&lt;&gt;"",IF($N21&gt;=14,1,AG20),"")</f>
        <v/>
      </c>
      <c r="AH21" s="69" t="str">
        <f>IF(AH20&lt;&gt;"",IF($N21&gt;=13,1,AH20),"")</f>
        <v/>
      </c>
      <c r="AI21" s="69" t="str">
        <f>IF(AI20&lt;&gt;"",IF($N21&gt;=12,1,AI20),"")</f>
        <v/>
      </c>
      <c r="AJ21" s="69" t="str">
        <f>IF(AJ20&lt;&gt;"",IF($N21&gt;=11,1,AJ20),"")</f>
        <v/>
      </c>
      <c r="AK21" s="69" t="str">
        <f>IF(AK20&lt;&gt;"",IF($N21&gt;=10,1,AK20),"")</f>
        <v/>
      </c>
      <c r="AL21" s="69" t="str">
        <f>IF(AL20&lt;&gt;"",IF($N21&gt;=9,1,AL20),"")</f>
        <v/>
      </c>
      <c r="AM21" s="70" t="str">
        <f>IF(AM20&lt;&gt;"",IF($N21&gt;=8,1,AM20),"")</f>
        <v/>
      </c>
      <c r="AN21" s="70" t="str">
        <f>IF(AN20&lt;&gt;"",IF($N21&gt;=7,1,AN20),"")</f>
        <v/>
      </c>
      <c r="AO21" s="71" t="str">
        <f>IF(AO20&lt;&gt;"",IF($N21&gt;=6,1,AO20),"")</f>
        <v/>
      </c>
      <c r="AP21" s="71" t="str">
        <f>IF(AP20&lt;&gt;"",IF($N21&gt;=5,1,AP20),"")</f>
        <v/>
      </c>
      <c r="AQ21" s="71" t="str">
        <f>IF(AQ20&lt;&gt;"",IF($N21&gt;=4,1,AQ20),"")</f>
        <v/>
      </c>
      <c r="AR21" s="71" t="str">
        <f>IF(AR20&lt;&gt;"",IF($N21&gt;=3,1,AR20),"")</f>
        <v/>
      </c>
      <c r="AS21" s="71" t="str">
        <f>IF(AS20&lt;&gt;"",IF($N21&gt;=2,1,AS20),"")</f>
        <v/>
      </c>
      <c r="AT21" s="72" t="str">
        <f>IF(AT20&lt;&gt;"",IF($N21&gt;=1,1,AT20),"")</f>
        <v/>
      </c>
      <c r="AV21" s="5" t="str">
        <f>IF(G20&lt;&gt;"",O21*128+P21*64+Q21*32+R21*16+S21*8+T21*4+U21*2+V21*1,"")</f>
        <v/>
      </c>
      <c r="AW21" s="10" t="str">
        <f>IF(G20&lt;&gt;"",W21*128+X21*64+Y21*32+Z21*16+AA21*8+AB21*4+AC21*2+AD21,"")</f>
        <v/>
      </c>
      <c r="AX21" s="10" t="str">
        <f>IF(G20&lt;&gt;"",AE21*128+AF21*64+AG21*32+AH21*16+AI21*8+AJ21*4+AK21*2+AL21,"")</f>
        <v/>
      </c>
      <c r="AY21" s="10" t="str">
        <f>IF(G20&lt;&gt;"",AM21*128+AN21*64+AO21*32+AP21*16+AQ21*8+AR21*4+AS21*2+AT21,"")</f>
        <v/>
      </c>
      <c r="AZ21"/>
      <c r="BB21" s="1" t="str">
        <f>AV21</f>
        <v/>
      </c>
      <c r="BC21" s="24" t="str">
        <f>AW21</f>
        <v/>
      </c>
      <c r="BD21" s="24" t="e">
        <f>IF(BE21=0,AX21+1,AX21)</f>
        <v>#VALUE!</v>
      </c>
      <c r="BE21" t="e">
        <f>IF(AY21=255,0,AY21+1)</f>
        <v>#VALUE!</v>
      </c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</row>
    <row r="22" spans="6:85" x14ac:dyDescent="0.25">
      <c r="F22" t="s">
        <v>27</v>
      </c>
      <c r="G22" s="74"/>
      <c r="H22" t="str">
        <f t="shared" ref="H22" si="62">IF(G22&lt;&gt;"",G22+2,"")</f>
        <v/>
      </c>
      <c r="I22" s="1" t="s">
        <v>4</v>
      </c>
      <c r="J22" t="str">
        <f t="shared" ref="J22" si="63">IF(G22&lt;&gt;"",POWER(2,ROUNDUP(LOG(H22,2),0)),"")</f>
        <v/>
      </c>
      <c r="K22" s="20" t="str">
        <f t="shared" ref="K22" si="64">IF(G22&lt;&gt;"",LOG(J22,2),"")</f>
        <v/>
      </c>
      <c r="L22" s="20" t="str">
        <f t="shared" ref="L22" si="65">IF(G22&lt;&gt;"",IF(G22&lt;&gt;"",32-K22,""),"")</f>
        <v/>
      </c>
      <c r="M22" s="20"/>
      <c r="N22" s="28" t="str">
        <f t="shared" ref="N22" si="66">IF(G22&lt;&gt;"",K22,"")</f>
        <v/>
      </c>
      <c r="O22" s="51" t="str">
        <f>IF(G22&lt;&gt;"",IF(BB22&lt;BB21,1,0),"")</f>
        <v/>
      </c>
      <c r="P22" s="52" t="str">
        <f>IF(G22&lt;&gt;"",IF(BC22&lt;BB22,1,0),"")</f>
        <v/>
      </c>
      <c r="Q22" s="53" t="str">
        <f>IF(G22&lt;&gt;"",IF(BD22&lt;BC22,1,0),"")</f>
        <v/>
      </c>
      <c r="R22" s="53" t="str">
        <f>IF(G22&lt;&gt;"",IF(BE22&lt;BD22,1,0),"")</f>
        <v/>
      </c>
      <c r="S22" s="53" t="str">
        <f>IF(G22&lt;&gt;"",IF(BF22&lt;BE22,1,0),"")</f>
        <v/>
      </c>
      <c r="T22" s="53" t="str">
        <f>IF(G22&lt;&gt;"",IF(BG22&lt;BF22,1,0),"")</f>
        <v/>
      </c>
      <c r="U22" s="53" t="str">
        <f>IF(G22&lt;&gt;"",IF(BH22&lt;BG22,1,0),"")</f>
        <v/>
      </c>
      <c r="V22" s="53" t="str">
        <f>IF(G22&lt;&gt;"",IF(BI22&lt;BH22,1,0),"")</f>
        <v/>
      </c>
      <c r="W22" s="54" t="str">
        <f>IF(G22&lt;&gt;"",IF(BJ22&lt;BC21,1,0),"")</f>
        <v/>
      </c>
      <c r="X22" s="54" t="str">
        <f>IF(G22&lt;&gt;"",IF(BK22&lt;BJ22,1,0),"")</f>
        <v/>
      </c>
      <c r="Y22" s="55" t="str">
        <f>IF(G22&lt;&gt;"",IF(BL22&lt;BK22,1,0),"")</f>
        <v/>
      </c>
      <c r="Z22" s="55" t="str">
        <f>IF(G22&lt;&gt;"",IF(BM22&lt;BL22,1,0),"")</f>
        <v/>
      </c>
      <c r="AA22" s="55" t="str">
        <f>IF(G22&lt;&gt;"",IF(BN22&lt;BM22,1,0),"")</f>
        <v/>
      </c>
      <c r="AB22" s="55" t="str">
        <f>IF(G22&lt;&gt;"",IF(BO22&lt;BN22,1,0),"")</f>
        <v/>
      </c>
      <c r="AC22" s="55" t="str">
        <f>IF(G22&lt;&gt;"",IF(BP22&lt;BO22,1,0),"")</f>
        <v/>
      </c>
      <c r="AD22" s="55" t="str">
        <f>IF(G22&lt;&gt;"",IF(BQ22&lt;BP22,1,0),"")</f>
        <v/>
      </c>
      <c r="AE22" s="56" t="str">
        <f>IF(G22&lt;&gt;"",IF(BR22&lt;BD21,1,0),"")</f>
        <v/>
      </c>
      <c r="AF22" s="56" t="str">
        <f>IF(G22&lt;&gt;"",IF(BS22&lt;BR22,1,0),"")</f>
        <v/>
      </c>
      <c r="AG22" s="57" t="str">
        <f>IF(G22&lt;&gt;"",IF(BT22&lt;BS22,1,0),"")</f>
        <v/>
      </c>
      <c r="AH22" s="58" t="str">
        <f>IF(G22&lt;&gt;"",IF(BU22&lt;BT22,1,0),"")</f>
        <v/>
      </c>
      <c r="AI22" s="58" t="str">
        <f>IF(G22&lt;&gt;"",IF(BV22&lt;BU22,1,0),"")</f>
        <v/>
      </c>
      <c r="AJ22" s="58" t="str">
        <f>IF(G22&lt;&gt;"",IF(BW22&lt;BV22,1,0),"")</f>
        <v/>
      </c>
      <c r="AK22" s="58" t="str">
        <f>IF(G22&lt;&gt;"",IF(BX22&lt;BW22,1,0),"")</f>
        <v/>
      </c>
      <c r="AL22" s="58" t="str">
        <f>IF(G22&lt;&gt;"",IF(BY22&lt;BX22,1,0),"")</f>
        <v/>
      </c>
      <c r="AM22" s="59" t="str">
        <f>IF(G22&lt;&gt;"",IF(BZ22&lt;BE21,1,0),"")</f>
        <v/>
      </c>
      <c r="AN22" s="59" t="str">
        <f>IF(G22&lt;&gt;"",IF(CA22&lt;BZ22,1,0),"")</f>
        <v/>
      </c>
      <c r="AO22" s="60" t="str">
        <f>IF(G22&lt;&gt;"",IF(CB22&lt;CA22,1,0),"")</f>
        <v/>
      </c>
      <c r="AP22" s="60" t="str">
        <f>IF(G22&lt;&gt;"",IF(CC22&lt;CB22,1,0),"")</f>
        <v/>
      </c>
      <c r="AQ22" s="60" t="str">
        <f>IF(G22&lt;&gt;"",IF(CD22&lt;CC22,1,0),"")</f>
        <v/>
      </c>
      <c r="AR22" s="60" t="str">
        <f>IF(G22&lt;&gt;"",IF(CE22&lt;CD22,1,0),"")</f>
        <v/>
      </c>
      <c r="AS22" s="60" t="str">
        <f>IF(G22&lt;&gt;"",IF(CF22&lt;CE22,1,0),"")</f>
        <v/>
      </c>
      <c r="AT22" s="61" t="str">
        <f>IF(G22&lt;&gt;"",IF(CG22&lt;CF22,1,0),"")</f>
        <v/>
      </c>
      <c r="AV22" s="5" t="str">
        <f>IF(G22&lt;&gt;"",O22*128+P22*64+Q22*32+R22*16+S22*8+T22*4+U22*2+V22*1,"")</f>
        <v/>
      </c>
      <c r="AW22" s="10" t="str">
        <f>IF(G22&lt;&gt;"",W22*128+X22*64+Y22*32+Z22*16+AA22*8+AB22*4+AC22*2+AD22,"")</f>
        <v/>
      </c>
      <c r="AX22" s="10" t="str">
        <f>IF(G22&lt;&gt;"",AE22*128+AF22*64+AG22*32+AH22*16+AI22*8+AJ22*4+AK22*2+AL22,"")</f>
        <v/>
      </c>
      <c r="AY22" s="10" t="str">
        <f>IF(G22&lt;&gt;"",AM22*128+AN22*64+AO22*32+AP22*16+AQ22*8+AR22*4+AS22*2+AT22,"")</f>
        <v/>
      </c>
      <c r="AZ22" t="str">
        <f t="shared" ref="AZ22" si="67">CONCATENATE("/",L22)</f>
        <v>/</v>
      </c>
      <c r="BB22" s="23" t="e">
        <f>IF(BB21-128&gt;=0,BB21-128,BB21)</f>
        <v>#VALUE!</v>
      </c>
      <c r="BC22" s="23" t="e">
        <f>IF(BB22-64&gt;=0,BB22-64,BB22)</f>
        <v>#VALUE!</v>
      </c>
      <c r="BD22" s="23" t="e">
        <f>IF(BC22-32&gt;=0,BC22-32,BC22)</f>
        <v>#VALUE!</v>
      </c>
      <c r="BE22" s="23" t="e">
        <f>IF(BD22-16&gt;=0,BD22-16,BD22)</f>
        <v>#VALUE!</v>
      </c>
      <c r="BF22" s="23" t="e">
        <f>IF(BE22-8&gt;=0,BE22-8,BE22)</f>
        <v>#VALUE!</v>
      </c>
      <c r="BG22" s="23" t="e">
        <f>IF(BF22-4&gt;=0,BF22-4,BF22)</f>
        <v>#VALUE!</v>
      </c>
      <c r="BH22" s="23" t="e">
        <f>IF(BG22-2&gt;=0,BG22-2,BG22)</f>
        <v>#VALUE!</v>
      </c>
      <c r="BI22" s="23" t="e">
        <f>IF(BH22-1&gt;=0,BH22-1,BH22)</f>
        <v>#VALUE!</v>
      </c>
      <c r="BJ22" s="23" t="e">
        <f>IF(BC21-128&gt;=0,BC21-128,BC21)</f>
        <v>#VALUE!</v>
      </c>
      <c r="BK22" s="23" t="e">
        <f>IF(BJ22-64&gt;=0,BJ22-64,BJ22)</f>
        <v>#VALUE!</v>
      </c>
      <c r="BL22" s="23" t="e">
        <f>IF(BK22-32&gt;=0,BK22-32,BK22)</f>
        <v>#VALUE!</v>
      </c>
      <c r="BM22" s="23" t="e">
        <f>IF(BL22-16&gt;=0,BL22-16,BL22)</f>
        <v>#VALUE!</v>
      </c>
      <c r="BN22" s="23" t="e">
        <f>IF(BM22-8&gt;=0,BM22-8,BM22)</f>
        <v>#VALUE!</v>
      </c>
      <c r="BO22" s="23" t="e">
        <f>IF(BN22-4&gt;=0,BN22-4,BN22)</f>
        <v>#VALUE!</v>
      </c>
      <c r="BP22" s="23" t="e">
        <f>IF(BO22-2&gt;=0,BO22-2,BO22)</f>
        <v>#VALUE!</v>
      </c>
      <c r="BQ22" s="23" t="e">
        <f>IF(BP22-1&gt;=0,BP22-1,BP22)</f>
        <v>#VALUE!</v>
      </c>
      <c r="BR22" s="23" t="e">
        <f>IF(BD21-128&gt;=0,BD21-128,BD21)</f>
        <v>#VALUE!</v>
      </c>
      <c r="BS22" s="23" t="e">
        <f>IF(BR22-64&gt;=0,BR22-64,BR22)</f>
        <v>#VALUE!</v>
      </c>
      <c r="BT22" s="23" t="e">
        <f>IF(BS22-32&gt;=0,BS22-32,BS22)</f>
        <v>#VALUE!</v>
      </c>
      <c r="BU22" s="23" t="e">
        <f>IF(BT22-16&gt;=0,BT22-16,BT22)</f>
        <v>#VALUE!</v>
      </c>
      <c r="BV22" s="23" t="e">
        <f>IF(BU22-8&gt;=0,BU22-8,BU22)</f>
        <v>#VALUE!</v>
      </c>
      <c r="BW22" s="23" t="e">
        <f>IF(BV22-4&gt;=0,BV22-4,BV22)</f>
        <v>#VALUE!</v>
      </c>
      <c r="BX22" s="23" t="e">
        <f>IF(BW22-2&gt;=0,BW22-2,BW22)</f>
        <v>#VALUE!</v>
      </c>
      <c r="BY22" s="23" t="e">
        <f>IF(BX22-1&gt;=0,BX22-1,BX22)</f>
        <v>#VALUE!</v>
      </c>
      <c r="BZ22" s="23" t="e">
        <f>IF(BE21-128&gt;=0,BE21-128,BE21)</f>
        <v>#VALUE!</v>
      </c>
      <c r="CA22" s="23" t="e">
        <f>IF(BZ22-64&gt;=0,BZ22-64,BZ22)</f>
        <v>#VALUE!</v>
      </c>
      <c r="CB22" s="23" t="e">
        <f>IF(CA22-32&gt;=0,CA22-32,CA22)</f>
        <v>#VALUE!</v>
      </c>
      <c r="CC22" s="23" t="e">
        <f>IF(CB22-16&gt;=0,CB22-16,CB22)</f>
        <v>#VALUE!</v>
      </c>
      <c r="CD22" s="23" t="e">
        <f>IF(CC22-8&gt;=0,CC22-8,CC22)</f>
        <v>#VALUE!</v>
      </c>
      <c r="CE22" s="23" t="e">
        <f>IF(CD22-4&gt;=0,CD22-4,CD22)</f>
        <v>#VALUE!</v>
      </c>
      <c r="CF22" s="23" t="e">
        <f>IF(CE22-2&gt;=0,CE22-2,CE22)</f>
        <v>#VALUE!</v>
      </c>
      <c r="CG22" s="23" t="e">
        <f>IF(CF22-1&gt;=0,CF22-1,CF22)</f>
        <v>#VALUE!</v>
      </c>
    </row>
    <row r="23" spans="6:85" ht="15.75" thickBot="1" x14ac:dyDescent="0.3">
      <c r="G23" s="74"/>
      <c r="K23" t="s">
        <v>28</v>
      </c>
      <c r="N23" s="28" t="str">
        <f t="shared" ref="N23" si="68">IF(G22&lt;&gt;"",K22,"")</f>
        <v/>
      </c>
      <c r="O23" s="62" t="str">
        <f>IF(O22&lt;&gt;"",IF($N23&gt;=32,1,O22),"")</f>
        <v/>
      </c>
      <c r="P23" s="63" t="str">
        <f>IF(P22&lt;&gt;"",IF($N23&gt;=31,1,P22),"")</f>
        <v/>
      </c>
      <c r="Q23" s="64" t="str">
        <f>IF(Q22&lt;&gt;"",IF($N23&gt;=30,1,Q22),"")</f>
        <v/>
      </c>
      <c r="R23" s="64" t="str">
        <f>IF(R22&lt;&gt;"",IF($N23&gt;=29,1,R22),"")</f>
        <v/>
      </c>
      <c r="S23" s="64" t="str">
        <f>IF(S22&lt;&gt;"",IF($N23&gt;=28,1,S22),"")</f>
        <v/>
      </c>
      <c r="T23" s="64" t="str">
        <f>IF(T22&lt;&gt;"",IF($N23&gt;=27,1,T22),"")</f>
        <v/>
      </c>
      <c r="U23" s="64" t="str">
        <f>IF(U22&lt;&gt;"",IF($N23&gt;=26,1,U22),"")</f>
        <v/>
      </c>
      <c r="V23" s="64" t="str">
        <f>IF(V22&lt;&gt;"",IF($N23&gt;=25,1,V22),"")</f>
        <v/>
      </c>
      <c r="W23" s="65" t="str">
        <f>IF(W22&lt;&gt;"",IF($N23&gt;=24,1,W22),"")</f>
        <v/>
      </c>
      <c r="X23" s="65" t="str">
        <f>IF(X22&lt;&gt;"",IF($N23&gt;=23,1,X22),"")</f>
        <v/>
      </c>
      <c r="Y23" s="66" t="str">
        <f>IF(Y22&lt;&gt;"",IF($N23&gt;=22,1,Y22),"")</f>
        <v/>
      </c>
      <c r="Z23" s="66" t="str">
        <f>IF(Z22&lt;&gt;"",IF($N23&gt;=21,1,Z22),"")</f>
        <v/>
      </c>
      <c r="AA23" s="66" t="str">
        <f>IF(AA22&lt;&gt;"",IF($N23&gt;=20,1,AA22),"")</f>
        <v/>
      </c>
      <c r="AB23" s="66" t="str">
        <f>IF(AB22&lt;&gt;"",IF($N23&gt;=19,1,AB22),"")</f>
        <v/>
      </c>
      <c r="AC23" s="66" t="str">
        <f>IF(AC22&lt;&gt;"",IF($N23&gt;=18,1,AC22),"")</f>
        <v/>
      </c>
      <c r="AD23" s="66" t="str">
        <f>IF(AD22&lt;&gt;"",IF($N23&gt;=17,1,AD22),"")</f>
        <v/>
      </c>
      <c r="AE23" s="67" t="str">
        <f>IF(AE22&lt;&gt;"",IF($N23&gt;=16,1,AE22),"")</f>
        <v/>
      </c>
      <c r="AF23" s="67" t="str">
        <f>IF(AF22&lt;&gt;"",IF($N23&gt;=15,1,AF22),"")</f>
        <v/>
      </c>
      <c r="AG23" s="68" t="str">
        <f>IF(AG22&lt;&gt;"",IF($N23&gt;=14,1,AG22),"")</f>
        <v/>
      </c>
      <c r="AH23" s="69" t="str">
        <f>IF(AH22&lt;&gt;"",IF($N23&gt;=13,1,AH22),"")</f>
        <v/>
      </c>
      <c r="AI23" s="69" t="str">
        <f>IF(AI22&lt;&gt;"",IF($N23&gt;=12,1,AI22),"")</f>
        <v/>
      </c>
      <c r="AJ23" s="69" t="str">
        <f>IF(AJ22&lt;&gt;"",IF($N23&gt;=11,1,AJ22),"")</f>
        <v/>
      </c>
      <c r="AK23" s="69" t="str">
        <f>IF(AK22&lt;&gt;"",IF($N23&gt;=10,1,AK22),"")</f>
        <v/>
      </c>
      <c r="AL23" s="69" t="str">
        <f>IF(AL22&lt;&gt;"",IF($N23&gt;=9,1,AL22),"")</f>
        <v/>
      </c>
      <c r="AM23" s="70" t="str">
        <f>IF(AM22&lt;&gt;"",IF($N23&gt;=8,1,AM22),"")</f>
        <v/>
      </c>
      <c r="AN23" s="70" t="str">
        <f>IF(AN22&lt;&gt;"",IF($N23&gt;=7,1,AN22),"")</f>
        <v/>
      </c>
      <c r="AO23" s="71" t="str">
        <f>IF(AO22&lt;&gt;"",IF($N23&gt;=6,1,AO22),"")</f>
        <v/>
      </c>
      <c r="AP23" s="71" t="str">
        <f>IF(AP22&lt;&gt;"",IF($N23&gt;=5,1,AP22),"")</f>
        <v/>
      </c>
      <c r="AQ23" s="71" t="str">
        <f>IF(AQ22&lt;&gt;"",IF($N23&gt;=4,1,AQ22),"")</f>
        <v/>
      </c>
      <c r="AR23" s="71" t="str">
        <f>IF(AR22&lt;&gt;"",IF($N23&gt;=3,1,AR22),"")</f>
        <v/>
      </c>
      <c r="AS23" s="71" t="str">
        <f>IF(AS22&lt;&gt;"",IF($N23&gt;=2,1,AS22),"")</f>
        <v/>
      </c>
      <c r="AT23" s="72" t="str">
        <f>IF(AT22&lt;&gt;"",IF($N23&gt;=1,1,AT22),"")</f>
        <v/>
      </c>
      <c r="AV23" s="5" t="str">
        <f>IF(G22&lt;&gt;"",O23*128+P23*64+Q23*32+R23*16+S23*8+T23*4+U23*2+V23*1,"")</f>
        <v/>
      </c>
      <c r="AW23" s="10" t="str">
        <f>IF(G22&lt;&gt;"",W23*128+X23*64+Y23*32+Z23*16+AA23*8+AB23*4+AC23*2+AD23,"")</f>
        <v/>
      </c>
      <c r="AX23" s="10" t="str">
        <f>IF(G22&lt;&gt;"",AE23*128+AF23*64+AG23*32+AH23*16+AI23*8+AJ23*4+AK23*2+AL23,"")</f>
        <v/>
      </c>
      <c r="AY23" s="10" t="str">
        <f>IF(G22&lt;&gt;"",AM23*128+AN23*64+AO23*32+AP23*16+AQ23*8+AR23*4+AS23*2+AT23,"")</f>
        <v/>
      </c>
      <c r="BB23" s="1" t="str">
        <f>AV23</f>
        <v/>
      </c>
      <c r="BC23" s="24" t="str">
        <f>AW23</f>
        <v/>
      </c>
      <c r="BD23" s="24" t="e">
        <f>IF(BE23=0,AX23+1,AX23)</f>
        <v>#VALUE!</v>
      </c>
      <c r="BE23" t="e">
        <f>IF(AY23=255,0,AY23+1)</f>
        <v>#VALUE!</v>
      </c>
    </row>
    <row r="24" spans="6:85" x14ac:dyDescent="0.25">
      <c r="BB24" s="23" t="e">
        <f>IF(BB23-128&gt;=0,BB23-128,BB23)</f>
        <v>#VALUE!</v>
      </c>
      <c r="BC24" s="23" t="e">
        <f>IF(BB24-64&gt;=0,BB24-64,BB24)</f>
        <v>#VALUE!</v>
      </c>
      <c r="BD24" s="23" t="e">
        <f>IF(BC24-32&gt;=0,BC24-32,BC24)</f>
        <v>#VALUE!</v>
      </c>
      <c r="BE24" s="23" t="e">
        <f>IF(BD24-16&gt;=0,BD24-16,BD24)</f>
        <v>#VALUE!</v>
      </c>
      <c r="BF24" s="23" t="e">
        <f>IF(BE24-8&gt;=0,BE24-8,BE24)</f>
        <v>#VALUE!</v>
      </c>
      <c r="BG24" s="23" t="e">
        <f>IF(BF24-4&gt;=0,BF24-4,BF24)</f>
        <v>#VALUE!</v>
      </c>
      <c r="BH24" s="23" t="e">
        <f>IF(BG24-2&gt;=0,BG24-2,BG24)</f>
        <v>#VALUE!</v>
      </c>
      <c r="BI24" s="23" t="e">
        <f>IF(BH24-1&gt;=0,BH24-1,BH24)</f>
        <v>#VALUE!</v>
      </c>
      <c r="BJ24" s="23" t="e">
        <f>IF(BC23-128&gt;=0,BC23-128,BC23)</f>
        <v>#VALUE!</v>
      </c>
      <c r="BK24" s="23" t="e">
        <f>IF(BJ24-64&gt;=0,BJ24-64,BJ24)</f>
        <v>#VALUE!</v>
      </c>
      <c r="BL24" s="23" t="e">
        <f>IF(BK24-32&gt;=0,BK24-32,BK24)</f>
        <v>#VALUE!</v>
      </c>
      <c r="BM24" s="23" t="e">
        <f>IF(BL24-16&gt;=0,BL24-16,BL24)</f>
        <v>#VALUE!</v>
      </c>
      <c r="BN24" s="23" t="e">
        <f>IF(BM24-8&gt;=0,BM24-8,BM24)</f>
        <v>#VALUE!</v>
      </c>
      <c r="BO24" s="23" t="e">
        <f>IF(BN24-4&gt;=0,BN24-4,BN24)</f>
        <v>#VALUE!</v>
      </c>
      <c r="BP24" s="23" t="e">
        <f>IF(BO24-2&gt;=0,BO24-2,BO24)</f>
        <v>#VALUE!</v>
      </c>
      <c r="BQ24" s="23" t="e">
        <f>IF(BP24-1&gt;=0,BP24-1,BP24)</f>
        <v>#VALUE!</v>
      </c>
      <c r="BR24" s="23" t="e">
        <f>IF(BD23-128&gt;=0,BD23-128,BD23)</f>
        <v>#VALUE!</v>
      </c>
      <c r="BS24" s="23" t="e">
        <f>IF(BR24-64&gt;=0,BR24-64,BR24)</f>
        <v>#VALUE!</v>
      </c>
      <c r="BT24" s="23" t="e">
        <f>IF(BS24-32&gt;=0,BS24-32,BS24)</f>
        <v>#VALUE!</v>
      </c>
      <c r="BU24" s="23" t="e">
        <f>IF(BT24-16&gt;=0,BT24-16,BT24)</f>
        <v>#VALUE!</v>
      </c>
      <c r="BV24" s="23" t="e">
        <f>IF(BU24-8&gt;=0,BU24-8,BU24)</f>
        <v>#VALUE!</v>
      </c>
      <c r="BW24" s="23" t="e">
        <f>IF(BV24-4&gt;=0,BV24-4,BV24)</f>
        <v>#VALUE!</v>
      </c>
      <c r="BX24" s="23" t="e">
        <f>IF(BW24-2&gt;=0,BW24-2,BW24)</f>
        <v>#VALUE!</v>
      </c>
      <c r="BY24" s="23" t="e">
        <f>IF(BX24-1&gt;=0,BX24-1,BX24)</f>
        <v>#VALUE!</v>
      </c>
      <c r="BZ24" s="23" t="e">
        <f>IF(BE23-128&gt;=0,BE23-128,BE23)</f>
        <v>#VALUE!</v>
      </c>
      <c r="CA24" s="23" t="e">
        <f>IF(BZ24-64&gt;=0,BZ24-64,BZ24)</f>
        <v>#VALUE!</v>
      </c>
      <c r="CB24" s="23" t="e">
        <f>IF(CA24-32&gt;=0,CA24-32,CA24)</f>
        <v>#VALUE!</v>
      </c>
      <c r="CC24" s="23" t="e">
        <f>IF(CB24-16&gt;=0,CB24-16,CB24)</f>
        <v>#VALUE!</v>
      </c>
      <c r="CD24" s="23" t="e">
        <f>IF(CC24-8&gt;=0,CC24-8,CC24)</f>
        <v>#VALUE!</v>
      </c>
      <c r="CE24" s="23" t="e">
        <f>IF(CD24-4&gt;=0,CD24-4,CD24)</f>
        <v>#VALUE!</v>
      </c>
      <c r="CF24" s="23" t="e">
        <f>IF(CE24-2&gt;=0,CE24-2,CE24)</f>
        <v>#VALUE!</v>
      </c>
      <c r="CG24" s="23" t="e">
        <f>IF(CF24-1&gt;=0,CF24-1,CF24)</f>
        <v>#VALUE!</v>
      </c>
    </row>
  </sheetData>
  <mergeCells count="26">
    <mergeCell ref="G12:G13"/>
    <mergeCell ref="G14:G15"/>
    <mergeCell ref="K13:M13"/>
    <mergeCell ref="K15:M15"/>
    <mergeCell ref="AE1:AL1"/>
    <mergeCell ref="AM1:AT1"/>
    <mergeCell ref="O1:V1"/>
    <mergeCell ref="W1:AD1"/>
    <mergeCell ref="K3:M3"/>
    <mergeCell ref="K5:M5"/>
    <mergeCell ref="K7:M7"/>
    <mergeCell ref="K9:M9"/>
    <mergeCell ref="K11:M11"/>
    <mergeCell ref="A1:D1"/>
    <mergeCell ref="G2:G3"/>
    <mergeCell ref="G4:G5"/>
    <mergeCell ref="G6:G7"/>
    <mergeCell ref="G8:G9"/>
    <mergeCell ref="G10:G11"/>
    <mergeCell ref="G16:G17"/>
    <mergeCell ref="G18:G19"/>
    <mergeCell ref="G20:G21"/>
    <mergeCell ref="G22:G23"/>
    <mergeCell ref="K17:M17"/>
    <mergeCell ref="K19:M19"/>
    <mergeCell ref="K21:M21"/>
  </mergeCells>
  <conditionalFormatting sqref="C4">
    <cfRule type="expression" dxfId="23" priority="53">
      <formula>$B$4=1</formula>
    </cfRule>
  </conditionalFormatting>
  <conditionalFormatting sqref="AS2:AS23">
    <cfRule type="expression" dxfId="22" priority="49">
      <formula>N2=1</formula>
    </cfRule>
  </conditionalFormatting>
  <conditionalFormatting sqref="AR2:AR23">
    <cfRule type="expression" dxfId="21" priority="46">
      <formula>$N2=2</formula>
    </cfRule>
  </conditionalFormatting>
  <conditionalFormatting sqref="AQ2:AQ23">
    <cfRule type="expression" dxfId="20" priority="45">
      <formula>$N2=3</formula>
    </cfRule>
  </conditionalFormatting>
  <conditionalFormatting sqref="AP2:AP23">
    <cfRule type="expression" dxfId="19" priority="44">
      <formula>$N2=4</formula>
    </cfRule>
  </conditionalFormatting>
  <conditionalFormatting sqref="AO2:AO23">
    <cfRule type="expression" dxfId="18" priority="42">
      <formula>$N2=5</formula>
    </cfRule>
  </conditionalFormatting>
  <conditionalFormatting sqref="AN2:AN23">
    <cfRule type="expression" dxfId="17" priority="41">
      <formula>$N2=6</formula>
    </cfRule>
  </conditionalFormatting>
  <conditionalFormatting sqref="AM2:AM23">
    <cfRule type="expression" dxfId="16" priority="40">
      <formula>$N2=7</formula>
    </cfRule>
  </conditionalFormatting>
  <conditionalFormatting sqref="AL2:AL23">
    <cfRule type="expression" dxfId="15" priority="39">
      <formula>$N2=8</formula>
    </cfRule>
  </conditionalFormatting>
  <conditionalFormatting sqref="AK2:AK23">
    <cfRule type="expression" dxfId="14" priority="38">
      <formula>$N2=9</formula>
    </cfRule>
  </conditionalFormatting>
  <conditionalFormatting sqref="AJ2:AJ23">
    <cfRule type="expression" dxfId="13" priority="37">
      <formula>$N2=10</formula>
    </cfRule>
  </conditionalFormatting>
  <conditionalFormatting sqref="AI2:AI23">
    <cfRule type="expression" dxfId="12" priority="36">
      <formula>$N2=11</formula>
    </cfRule>
  </conditionalFormatting>
  <conditionalFormatting sqref="AH2:AH23">
    <cfRule type="expression" dxfId="11" priority="35">
      <formula>$N2=12</formula>
    </cfRule>
  </conditionalFormatting>
  <conditionalFormatting sqref="AG2:AG23">
    <cfRule type="expression" dxfId="10" priority="34">
      <formula>$N2=13</formula>
    </cfRule>
  </conditionalFormatting>
  <conditionalFormatting sqref="AF2:AF23">
    <cfRule type="expression" dxfId="9" priority="33">
      <formula>$N2=14</formula>
    </cfRule>
  </conditionalFormatting>
  <conditionalFormatting sqref="AE2:AE23">
    <cfRule type="expression" dxfId="8" priority="32">
      <formula>$N2=15</formula>
    </cfRule>
  </conditionalFormatting>
  <conditionalFormatting sqref="AD2:AD23">
    <cfRule type="expression" dxfId="7" priority="31">
      <formula>$N2=16</formula>
    </cfRule>
  </conditionalFormatting>
  <conditionalFormatting sqref="AC2:AC23">
    <cfRule type="expression" dxfId="6" priority="30">
      <formula>$N2=17</formula>
    </cfRule>
  </conditionalFormatting>
  <conditionalFormatting sqref="AB2:AB23">
    <cfRule type="expression" dxfId="5" priority="29">
      <formula>$N2=18</formula>
    </cfRule>
  </conditionalFormatting>
  <conditionalFormatting sqref="AA2:AA23">
    <cfRule type="expression" dxfId="4" priority="28">
      <formula>$N2=19</formula>
    </cfRule>
  </conditionalFormatting>
  <conditionalFormatting sqref="Z2:Z23">
    <cfRule type="expression" dxfId="3" priority="27">
      <formula>$N2=20</formula>
    </cfRule>
  </conditionalFormatting>
  <conditionalFormatting sqref="Y2:Y23">
    <cfRule type="expression" dxfId="2" priority="26">
      <formula>$N2=21</formula>
    </cfRule>
  </conditionalFormatting>
  <conditionalFormatting sqref="X2:X23">
    <cfRule type="expression" dxfId="1" priority="25">
      <formula>$N2=22</formula>
    </cfRule>
  </conditionalFormatting>
  <conditionalFormatting sqref="W2:W23">
    <cfRule type="expression" dxfId="0" priority="24">
      <formula>$N2=23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O10"/>
  <sheetViews>
    <sheetView zoomScale="130" zoomScaleNormal="130" workbookViewId="0">
      <selection activeCell="B2" sqref="B2"/>
    </sheetView>
  </sheetViews>
  <sheetFormatPr defaultRowHeight="15" x14ac:dyDescent="0.25"/>
  <cols>
    <col min="1" max="1" width="3.7109375" bestFit="1" customWidth="1"/>
    <col min="2" max="2" width="13.28515625" bestFit="1" customWidth="1"/>
    <col min="3" max="3" width="7.5703125" bestFit="1" customWidth="1"/>
    <col min="4" max="4" width="3" style="1" bestFit="1" customWidth="1"/>
    <col min="5" max="5" width="7.5703125" bestFit="1" customWidth="1"/>
    <col min="6" max="7" width="3.7109375" bestFit="1" customWidth="1"/>
    <col min="8" max="8" width="2" customWidth="1"/>
    <col min="9" max="9" width="5.42578125" style="14" bestFit="1" customWidth="1"/>
    <col min="10" max="10" width="1.5703125" customWidth="1"/>
    <col min="11" max="11" width="4.28515625" style="12" customWidth="1"/>
    <col min="12" max="12" width="4.28515625" style="12" bestFit="1" customWidth="1"/>
    <col min="13" max="14" width="4.28515625" style="12" customWidth="1"/>
    <col min="15" max="16" width="4" customWidth="1"/>
    <col min="17" max="17" width="9.140625" customWidth="1"/>
  </cols>
  <sheetData>
    <row r="1" spans="1:15" s="3" customFormat="1" ht="112.5" x14ac:dyDescent="0.25">
      <c r="B1" s="3" t="s">
        <v>2</v>
      </c>
      <c r="C1" s="3" t="s">
        <v>3</v>
      </c>
      <c r="D1" s="4"/>
      <c r="E1" s="3" t="s">
        <v>0</v>
      </c>
      <c r="F1" s="3" t="s">
        <v>1</v>
      </c>
      <c r="G1" s="3" t="s">
        <v>5</v>
      </c>
      <c r="I1" s="13" t="s">
        <v>25</v>
      </c>
      <c r="K1" s="11" t="s">
        <v>15</v>
      </c>
      <c r="L1" s="11" t="s">
        <v>16</v>
      </c>
      <c r="M1" s="11" t="s">
        <v>17</v>
      </c>
      <c r="N1" s="11" t="s">
        <v>18</v>
      </c>
    </row>
    <row r="2" spans="1:15" x14ac:dyDescent="0.25">
      <c r="A2" t="s">
        <v>6</v>
      </c>
      <c r="B2">
        <v>2000</v>
      </c>
      <c r="C2">
        <f>B2+2</f>
        <v>2002</v>
      </c>
      <c r="D2" s="1" t="s">
        <v>4</v>
      </c>
      <c r="E2">
        <f>POWER(2,ROUNDUP(LOG(C2,2),0))</f>
        <v>2048</v>
      </c>
      <c r="F2">
        <f>LOG(E2,2)</f>
        <v>11</v>
      </c>
      <c r="G2">
        <f>32-F2</f>
        <v>21</v>
      </c>
      <c r="I2" s="14">
        <f>E2/256</f>
        <v>8</v>
      </c>
      <c r="K2" s="12">
        <v>10</v>
      </c>
      <c r="L2" s="12">
        <v>100</v>
      </c>
      <c r="M2" s="12">
        <v>128</v>
      </c>
      <c r="N2" s="12">
        <v>0</v>
      </c>
      <c r="O2" t="str">
        <f t="shared" ref="O2:O9" si="0">CONCATENATE("/",G2)</f>
        <v>/21</v>
      </c>
    </row>
    <row r="3" spans="1:15" x14ac:dyDescent="0.25">
      <c r="A3" t="s">
        <v>9</v>
      </c>
      <c r="B3">
        <v>4200</v>
      </c>
      <c r="C3">
        <f t="shared" ref="C3:C9" si="1">B3+2</f>
        <v>4202</v>
      </c>
      <c r="D3" s="1" t="s">
        <v>4</v>
      </c>
      <c r="E3">
        <f t="shared" ref="E3:E9" si="2">POWER(2,ROUNDUP(LOG(C3,2),0))</f>
        <v>8192</v>
      </c>
      <c r="F3">
        <f t="shared" ref="F3:F9" si="3">LOG(E3,2)</f>
        <v>13</v>
      </c>
      <c r="G3">
        <f t="shared" ref="G3:G9" si="4">32-F3</f>
        <v>19</v>
      </c>
      <c r="I3" s="14">
        <f>E3/256</f>
        <v>32</v>
      </c>
      <c r="K3" s="12">
        <v>10</v>
      </c>
      <c r="L3" s="12">
        <v>100</v>
      </c>
      <c r="M3" s="12">
        <f t="shared" ref="M3:M10" si="5">M2+I2</f>
        <v>136</v>
      </c>
      <c r="N3" s="12">
        <v>0</v>
      </c>
      <c r="O3" t="str">
        <f t="shared" si="0"/>
        <v>/19</v>
      </c>
    </row>
    <row r="4" spans="1:15" x14ac:dyDescent="0.25">
      <c r="A4" t="s">
        <v>10</v>
      </c>
      <c r="B4">
        <v>2047</v>
      </c>
      <c r="C4">
        <f t="shared" si="1"/>
        <v>2049</v>
      </c>
      <c r="D4" s="1" t="s">
        <v>4</v>
      </c>
      <c r="E4">
        <f t="shared" si="2"/>
        <v>4096</v>
      </c>
      <c r="F4">
        <f t="shared" si="3"/>
        <v>12</v>
      </c>
      <c r="G4">
        <f t="shared" si="4"/>
        <v>20</v>
      </c>
      <c r="I4" s="14">
        <f>E4/256</f>
        <v>16</v>
      </c>
      <c r="K4" s="12">
        <v>10</v>
      </c>
      <c r="L4" s="12">
        <v>100</v>
      </c>
      <c r="M4" s="12">
        <f t="shared" si="5"/>
        <v>168</v>
      </c>
      <c r="N4" s="12">
        <v>0</v>
      </c>
      <c r="O4" t="str">
        <f t="shared" si="0"/>
        <v>/20</v>
      </c>
    </row>
    <row r="5" spans="1:15" x14ac:dyDescent="0.25">
      <c r="A5" t="s">
        <v>8</v>
      </c>
      <c r="B5">
        <v>1512</v>
      </c>
      <c r="C5">
        <f t="shared" si="1"/>
        <v>1514</v>
      </c>
      <c r="D5" s="1" t="s">
        <v>4</v>
      </c>
      <c r="E5">
        <f t="shared" si="2"/>
        <v>2048</v>
      </c>
      <c r="F5">
        <f t="shared" si="3"/>
        <v>11</v>
      </c>
      <c r="G5">
        <f t="shared" si="4"/>
        <v>21</v>
      </c>
      <c r="I5" s="14">
        <f>E5/256</f>
        <v>8</v>
      </c>
      <c r="K5" s="12">
        <v>10</v>
      </c>
      <c r="L5" s="12">
        <v>100</v>
      </c>
      <c r="M5" s="12">
        <f t="shared" si="5"/>
        <v>184</v>
      </c>
      <c r="N5" s="12">
        <v>0</v>
      </c>
      <c r="O5" t="str">
        <f t="shared" si="0"/>
        <v>/21</v>
      </c>
    </row>
    <row r="6" spans="1:15" x14ac:dyDescent="0.25">
      <c r="A6" t="s">
        <v>11</v>
      </c>
      <c r="B6">
        <v>4</v>
      </c>
      <c r="C6">
        <f t="shared" si="1"/>
        <v>6</v>
      </c>
      <c r="D6" s="1" t="s">
        <v>4</v>
      </c>
      <c r="E6">
        <f t="shared" si="2"/>
        <v>8</v>
      </c>
      <c r="F6">
        <f t="shared" si="3"/>
        <v>3</v>
      </c>
      <c r="G6">
        <f t="shared" si="4"/>
        <v>29</v>
      </c>
      <c r="I6" s="14">
        <v>0</v>
      </c>
      <c r="K6" s="12">
        <v>10</v>
      </c>
      <c r="L6" s="12">
        <v>100</v>
      </c>
      <c r="M6" s="12">
        <f t="shared" si="5"/>
        <v>192</v>
      </c>
      <c r="N6" s="12">
        <f>N5+E6</f>
        <v>8</v>
      </c>
      <c r="O6" t="str">
        <f t="shared" si="0"/>
        <v>/29</v>
      </c>
    </row>
    <row r="7" spans="1:15" x14ac:dyDescent="0.25">
      <c r="A7" t="s">
        <v>12</v>
      </c>
      <c r="B7">
        <v>2</v>
      </c>
      <c r="C7">
        <f t="shared" si="1"/>
        <v>4</v>
      </c>
      <c r="D7" s="1" t="s">
        <v>4</v>
      </c>
      <c r="E7">
        <f t="shared" si="2"/>
        <v>4</v>
      </c>
      <c r="F7">
        <f t="shared" si="3"/>
        <v>2</v>
      </c>
      <c r="G7">
        <f t="shared" si="4"/>
        <v>30</v>
      </c>
      <c r="I7" s="14">
        <v>0</v>
      </c>
      <c r="K7" s="12">
        <v>10</v>
      </c>
      <c r="L7" s="12">
        <v>100</v>
      </c>
      <c r="M7" s="12">
        <f t="shared" si="5"/>
        <v>192</v>
      </c>
      <c r="N7" s="12">
        <f>N6+E7</f>
        <v>12</v>
      </c>
      <c r="O7" t="str">
        <f t="shared" si="0"/>
        <v>/30</v>
      </c>
    </row>
    <row r="8" spans="1:15" x14ac:dyDescent="0.25">
      <c r="A8" t="s">
        <v>7</v>
      </c>
      <c r="B8">
        <v>2</v>
      </c>
      <c r="C8">
        <f t="shared" si="1"/>
        <v>4</v>
      </c>
      <c r="D8" s="1" t="s">
        <v>4</v>
      </c>
      <c r="E8">
        <f t="shared" si="2"/>
        <v>4</v>
      </c>
      <c r="F8">
        <f t="shared" si="3"/>
        <v>2</v>
      </c>
      <c r="G8">
        <f t="shared" si="4"/>
        <v>30</v>
      </c>
      <c r="I8" s="14">
        <v>0</v>
      </c>
      <c r="K8" s="12">
        <v>10</v>
      </c>
      <c r="L8" s="12">
        <v>100</v>
      </c>
      <c r="M8" s="12">
        <f t="shared" si="5"/>
        <v>192</v>
      </c>
      <c r="N8" s="12">
        <f>N7+E8</f>
        <v>16</v>
      </c>
      <c r="O8" t="str">
        <f t="shared" si="0"/>
        <v>/30</v>
      </c>
    </row>
    <row r="9" spans="1:15" x14ac:dyDescent="0.25">
      <c r="A9" t="s">
        <v>13</v>
      </c>
      <c r="B9">
        <v>2</v>
      </c>
      <c r="C9">
        <f t="shared" si="1"/>
        <v>4</v>
      </c>
      <c r="D9" s="1" t="s">
        <v>4</v>
      </c>
      <c r="E9">
        <f t="shared" si="2"/>
        <v>4</v>
      </c>
      <c r="F9">
        <f t="shared" si="3"/>
        <v>2</v>
      </c>
      <c r="G9">
        <f t="shared" si="4"/>
        <v>30</v>
      </c>
      <c r="I9" s="14">
        <v>0</v>
      </c>
      <c r="K9" s="12">
        <v>10</v>
      </c>
      <c r="L9" s="12">
        <v>100</v>
      </c>
      <c r="M9" s="12">
        <f t="shared" si="5"/>
        <v>192</v>
      </c>
      <c r="N9" s="12">
        <f>N8+E9</f>
        <v>20</v>
      </c>
      <c r="O9" t="str">
        <f t="shared" si="0"/>
        <v>/30</v>
      </c>
    </row>
    <row r="10" spans="1:15" x14ac:dyDescent="0.25">
      <c r="K10" s="12">
        <v>10</v>
      </c>
      <c r="L10" s="12">
        <v>100</v>
      </c>
      <c r="M10" s="12">
        <f t="shared" si="5"/>
        <v>192</v>
      </c>
      <c r="N10" s="12">
        <f>N9+E10</f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Egyenlő Bináris</vt:lpstr>
      <vt:lpstr>VLSM BINÁRIS</vt:lpstr>
      <vt:lpstr>VLSM DECIMÁLIS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Beke Béla</dc:creator>
  <cp:lastModifiedBy>user</cp:lastModifiedBy>
  <dcterms:created xsi:type="dcterms:W3CDTF">2017-02-15T16:20:01Z</dcterms:created>
  <dcterms:modified xsi:type="dcterms:W3CDTF">2019-10-21T06:35:14Z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a4342b64-bc66-455f-b31f-8778248133ec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